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D:\UREĐENJE ZONE SPORTA I REKREACIJE\TROŠKOVNIK\"/>
    </mc:Choice>
  </mc:AlternateContent>
  <xr:revisionPtr revIDLastSave="0" documentId="13_ncr:1_{D0EBE489-6B9B-42F3-9D00-1FBF1D223164}" xr6:coauthVersionLast="47" xr6:coauthVersionMax="47" xr10:uidLastSave="{00000000-0000-0000-0000-000000000000}"/>
  <bookViews>
    <workbookView xWindow="-120" yWindow="-120" windowWidth="29040" windowHeight="15840" tabRatio="666" activeTab="2" xr2:uid="{00000000-000D-0000-FFFF-FFFF00000000}"/>
  </bookViews>
  <sheets>
    <sheet name="NASLOVNA STRANICA" sheetId="16" r:id="rId1"/>
    <sheet name="Sheet1" sheetId="18" r:id="rId2"/>
    <sheet name="A. INFRASTRUKTURA I OSTALI OBJ." sheetId="1" r:id="rId3"/>
    <sheet name="B. NACIONALNI CENTAR PLJOČKANJA" sheetId="3" r:id="rId4"/>
    <sheet name="C. UMJETNI TRAVNJAK" sheetId="17" r:id="rId5"/>
    <sheet name="D. REKAPITULACIJA" sheetId="8" r:id="rId6"/>
  </sheets>
  <definedNames>
    <definedName name="_xlnm.Print_Titles" localSheetId="2">'A. INFRASTRUKTURA I OSTALI OBJ.'!$3:$3</definedName>
    <definedName name="_xlnm.Print_Titles" localSheetId="3">'B. NACIONALNI CENTAR PLJOČKANJA'!$4:$4</definedName>
    <definedName name="_xlnm.Print_Area" localSheetId="2">'A. INFRASTRUKTURA I OSTALI OBJ.'!$A$1:$F$886</definedName>
    <definedName name="_xlnm.Print_Area" localSheetId="3">'B. NACIONALNI CENTAR PLJOČKANJA'!$A$1:$F$399</definedName>
    <definedName name="_xlnm.Print_Area" localSheetId="5">'D. REKAPITULACIJA'!$A$1:$D$11</definedName>
    <definedName name="_xlnm.Print_Area" localSheetId="0">'NASLOVNA STRANICA'!$A$1:$I$38</definedName>
  </definedNames>
  <calcPr calcId="191029"/>
</workbook>
</file>

<file path=xl/calcChain.xml><?xml version="1.0" encoding="utf-8"?>
<calcChain xmlns="http://schemas.openxmlformats.org/spreadsheetml/2006/main">
  <c r="F333" i="1" l="1"/>
  <c r="F337" i="1" l="1"/>
  <c r="F272" i="3" l="1"/>
  <c r="F270" i="3"/>
  <c r="F268" i="3"/>
  <c r="F266" i="3"/>
  <c r="F260" i="3"/>
  <c r="F258" i="3"/>
  <c r="F256" i="3"/>
  <c r="F250" i="3"/>
  <c r="F248" i="3"/>
  <c r="F246" i="3"/>
  <c r="F240" i="3"/>
  <c r="F238" i="3"/>
  <c r="F236" i="3"/>
  <c r="F234" i="3"/>
  <c r="F232" i="3"/>
  <c r="F230" i="3"/>
  <c r="F222" i="3"/>
  <c r="F220" i="3"/>
  <c r="F218" i="3"/>
  <c r="F213" i="3"/>
  <c r="F207" i="3"/>
  <c r="F205" i="3"/>
  <c r="D396" i="3" l="1"/>
  <c r="F199" i="3"/>
  <c r="F197" i="3"/>
  <c r="F195" i="3"/>
  <c r="F193" i="3"/>
  <c r="F188" i="3"/>
  <c r="F178" i="3"/>
  <c r="F172" i="3"/>
  <c r="F170" i="3"/>
  <c r="F168" i="3"/>
  <c r="F176" i="3"/>
  <c r="F174" i="3"/>
  <c r="F166" i="3"/>
  <c r="F167" i="3"/>
  <c r="F169" i="3"/>
  <c r="F171" i="3"/>
  <c r="F173" i="3"/>
  <c r="F175" i="3"/>
  <c r="F177" i="3"/>
  <c r="F161" i="3"/>
  <c r="F162" i="3" s="1"/>
  <c r="F493" i="1"/>
  <c r="F492" i="1"/>
  <c r="F491" i="1"/>
  <c r="F490" i="1"/>
  <c r="F488" i="1"/>
  <c r="F476" i="1"/>
  <c r="F14" i="1"/>
  <c r="F15" i="1"/>
  <c r="F17" i="1"/>
  <c r="F32" i="1"/>
  <c r="F33" i="1"/>
  <c r="F42" i="1"/>
  <c r="F43" i="1"/>
  <c r="F44" i="1"/>
  <c r="F45" i="1"/>
  <c r="F47" i="1"/>
  <c r="F50" i="1"/>
  <c r="F52" i="1"/>
  <c r="F55" i="1"/>
  <c r="F35" i="1" l="1"/>
  <c r="F60" i="1" s="1"/>
  <c r="F19" i="1"/>
  <c r="F59" i="1" s="1"/>
  <c r="F180" i="3"/>
  <c r="F56" i="1"/>
  <c r="F242" i="1"/>
  <c r="F61" i="1" l="1"/>
  <c r="F63" i="1" s="1"/>
  <c r="F283" i="1"/>
  <c r="F284" i="1"/>
  <c r="F281" i="1"/>
  <c r="F280" i="1"/>
  <c r="F282" i="1"/>
  <c r="F461" i="1"/>
  <c r="F52" i="17" l="1"/>
  <c r="F50" i="17"/>
  <c r="F48" i="17"/>
  <c r="F47" i="17"/>
  <c r="F20" i="17"/>
  <c r="F13" i="17"/>
  <c r="F10" i="17"/>
  <c r="F8" i="17"/>
  <c r="F56" i="17" l="1"/>
  <c r="F15" i="17"/>
  <c r="F55" i="17" s="1"/>
  <c r="F57" i="17" s="1"/>
  <c r="F98" i="1"/>
  <c r="F328" i="3"/>
  <c r="F327" i="3"/>
  <c r="F326" i="3"/>
  <c r="F325" i="3"/>
  <c r="F324" i="3"/>
  <c r="F58" i="17" l="1"/>
  <c r="F59" i="17" s="1"/>
  <c r="C8" i="8"/>
  <c r="F123" i="3" l="1"/>
  <c r="F122" i="3"/>
  <c r="F121" i="3"/>
  <c r="F328" i="1" l="1"/>
  <c r="F486" i="1" l="1"/>
  <c r="F487" i="1"/>
  <c r="F485" i="1"/>
  <c r="F478" i="1"/>
  <c r="F477" i="1"/>
  <c r="F471" i="1"/>
  <c r="F470" i="1"/>
  <c r="F495" i="1" l="1"/>
  <c r="C508" i="1" s="1"/>
  <c r="F338" i="3" l="1"/>
  <c r="F301" i="1" l="1"/>
  <c r="F302" i="1"/>
  <c r="F303" i="1"/>
  <c r="F309" i="1"/>
  <c r="F315" i="1"/>
  <c r="F316" i="1"/>
  <c r="F317" i="1"/>
  <c r="F318" i="1"/>
  <c r="F319" i="1"/>
  <c r="F320" i="1"/>
  <c r="F321" i="1"/>
  <c r="F322" i="1"/>
  <c r="F323" i="1"/>
  <c r="F324" i="1"/>
  <c r="F325" i="1"/>
  <c r="F326" i="1"/>
  <c r="F327" i="1"/>
  <c r="F299" i="1"/>
  <c r="F300" i="1"/>
  <c r="F457" i="1"/>
  <c r="F463" i="1" s="1"/>
  <c r="F438" i="1"/>
  <c r="F448" i="1"/>
  <c r="F445" i="1"/>
  <c r="F425" i="1"/>
  <c r="F419" i="1"/>
  <c r="F417" i="1"/>
  <c r="F414" i="1"/>
  <c r="F412" i="1"/>
  <c r="F410" i="1"/>
  <c r="F396" i="1"/>
  <c r="F395" i="1"/>
  <c r="F391" i="1"/>
  <c r="F386" i="1"/>
  <c r="F377" i="1"/>
  <c r="F373" i="1"/>
  <c r="F365" i="1"/>
  <c r="F361" i="1"/>
  <c r="F398" i="1" l="1"/>
  <c r="F404" i="1" s="1"/>
  <c r="F430" i="1"/>
  <c r="C506" i="1" s="1"/>
  <c r="F451" i="1"/>
  <c r="F465" i="1" s="1"/>
  <c r="C507" i="1" s="1"/>
  <c r="F379" i="1"/>
  <c r="F403" i="1" s="1"/>
  <c r="F367" i="1"/>
  <c r="F402" i="1" s="1"/>
  <c r="F405" i="1" l="1"/>
  <c r="C505" i="1" s="1"/>
  <c r="F233" i="1" l="1"/>
  <c r="F241" i="1"/>
  <c r="F239" i="1"/>
  <c r="F221" i="1"/>
  <c r="F197" i="1"/>
  <c r="F194" i="1"/>
  <c r="F193" i="1"/>
  <c r="F192" i="1"/>
  <c r="F184" i="1"/>
  <c r="F183" i="1"/>
  <c r="F176" i="1"/>
  <c r="F177" i="1" s="1"/>
  <c r="F203" i="1" s="1"/>
  <c r="F168" i="1"/>
  <c r="F170" i="1" s="1"/>
  <c r="F202" i="1" s="1"/>
  <c r="F123" i="1"/>
  <c r="F105" i="1"/>
  <c r="F101" i="1"/>
  <c r="F97" i="1"/>
  <c r="F92" i="1"/>
  <c r="F83" i="1"/>
  <c r="F75" i="1"/>
  <c r="F71" i="1"/>
  <c r="F107" i="1" l="1"/>
  <c r="F113" i="1" s="1"/>
  <c r="F245" i="1"/>
  <c r="C503" i="1" s="1"/>
  <c r="F199" i="1"/>
  <c r="F204" i="1" s="1"/>
  <c r="F206" i="1" s="1"/>
  <c r="C502" i="1" s="1"/>
  <c r="F77" i="1"/>
  <c r="F111" i="1" s="1"/>
  <c r="F85" i="1"/>
  <c r="F112" i="1" s="1"/>
  <c r="F333" i="3"/>
  <c r="F321" i="3"/>
  <c r="F298" i="3"/>
  <c r="F291" i="3"/>
  <c r="F289" i="3"/>
  <c r="F287" i="3"/>
  <c r="F284" i="3"/>
  <c r="F282" i="3"/>
  <c r="F280" i="3"/>
  <c r="F257" i="3"/>
  <c r="F255" i="3"/>
  <c r="F253" i="3"/>
  <c r="F249" i="3"/>
  <c r="F247" i="3"/>
  <c r="F245" i="3"/>
  <c r="F243" i="3"/>
  <c r="F237" i="3"/>
  <c r="F235" i="3"/>
  <c r="F233" i="3"/>
  <c r="F231" i="3"/>
  <c r="F229" i="3"/>
  <c r="D228" i="3"/>
  <c r="F228" i="3" s="1"/>
  <c r="F225" i="3"/>
  <c r="F221" i="3"/>
  <c r="F219" i="3"/>
  <c r="F217" i="3"/>
  <c r="F215" i="3"/>
  <c r="F214" i="3"/>
  <c r="F212" i="3"/>
  <c r="F210" i="3"/>
  <c r="F206" i="3"/>
  <c r="F198" i="3"/>
  <c r="F196" i="3"/>
  <c r="F194" i="3"/>
  <c r="F189" i="3"/>
  <c r="F183" i="3"/>
  <c r="F165" i="3"/>
  <c r="F163" i="3"/>
  <c r="F224" i="3" l="1"/>
  <c r="F252" i="3"/>
  <c r="F201" i="3"/>
  <c r="F262" i="3"/>
  <c r="F274" i="3"/>
  <c r="F341" i="3"/>
  <c r="C394" i="3" s="1"/>
  <c r="F209" i="3"/>
  <c r="F242" i="3"/>
  <c r="F114" i="1"/>
  <c r="C500" i="1" s="1"/>
  <c r="F276" i="3" l="1"/>
  <c r="C393" i="3" l="1"/>
  <c r="F151" i="3" l="1"/>
  <c r="F273" i="1"/>
  <c r="F272" i="1"/>
  <c r="F271" i="1" l="1"/>
  <c r="F270" i="1"/>
  <c r="F286" i="1" l="1"/>
  <c r="F113" i="3"/>
  <c r="F95" i="3"/>
  <c r="F152" i="3"/>
  <c r="F149" i="3"/>
  <c r="F144" i="3"/>
  <c r="F118" i="3"/>
  <c r="F115" i="3"/>
  <c r="F114" i="3"/>
  <c r="F112" i="3"/>
  <c r="F104" i="3"/>
  <c r="F103" i="3"/>
  <c r="F96" i="3"/>
  <c r="F88" i="3"/>
  <c r="F71" i="3"/>
  <c r="F62" i="3"/>
  <c r="F61" i="3"/>
  <c r="F60" i="3"/>
  <c r="F46" i="3"/>
  <c r="F40" i="3"/>
  <c r="F35" i="3"/>
  <c r="F31" i="3"/>
  <c r="F26" i="3"/>
  <c r="F18" i="3"/>
  <c r="F16" i="3"/>
  <c r="F14" i="3"/>
  <c r="F12" i="3"/>
  <c r="F11" i="3"/>
  <c r="F41" i="3" l="1"/>
  <c r="F97" i="3"/>
  <c r="F128" i="3" s="1"/>
  <c r="F63" i="3"/>
  <c r="F78" i="3" s="1"/>
  <c r="F155" i="3"/>
  <c r="C392" i="3" s="1"/>
  <c r="F72" i="3"/>
  <c r="F79" i="3" s="1"/>
  <c r="F124" i="3"/>
  <c r="F129" i="3" s="1"/>
  <c r="F20" i="3"/>
  <c r="C389" i="3" s="1"/>
  <c r="F90" i="3"/>
  <c r="F127" i="3" s="1"/>
  <c r="F47" i="3"/>
  <c r="F77" i="3" s="1"/>
  <c r="F76" i="3"/>
  <c r="F131" i="3" l="1"/>
  <c r="C391" i="3" s="1"/>
  <c r="F81" i="3"/>
  <c r="C390" i="3" s="1"/>
  <c r="F158" i="1" l="1"/>
  <c r="F156" i="1"/>
  <c r="F155" i="1"/>
  <c r="F153" i="1"/>
  <c r="F149" i="1"/>
  <c r="F132" i="1"/>
  <c r="F133" i="1"/>
  <c r="F134" i="1" l="1"/>
  <c r="F139" i="1" s="1"/>
  <c r="F159" i="1"/>
  <c r="C501" i="1" s="1"/>
  <c r="F296" i="1" l="1"/>
  <c r="F295" i="1"/>
  <c r="F298" i="1"/>
  <c r="F292" i="1"/>
  <c r="F329" i="1" l="1"/>
  <c r="F350" i="1" s="1"/>
  <c r="F349" i="1"/>
  <c r="F263" i="1"/>
  <c r="F258" i="1"/>
  <c r="F261" i="1"/>
  <c r="F265" i="1" l="1"/>
  <c r="F348" i="1" s="1"/>
  <c r="F125" i="1" l="1"/>
  <c r="F124" i="1"/>
  <c r="F126" i="1" l="1"/>
  <c r="F377" i="3"/>
  <c r="F376" i="3"/>
  <c r="F372" i="3"/>
  <c r="F369" i="3"/>
  <c r="F361" i="3"/>
  <c r="F358" i="3"/>
  <c r="F351" i="3"/>
  <c r="F348" i="3"/>
  <c r="F362" i="3" l="1"/>
  <c r="F352" i="3"/>
  <c r="F382" i="3" s="1"/>
  <c r="F379" i="3"/>
  <c r="F384" i="3" s="1"/>
  <c r="F138" i="1"/>
  <c r="F141" i="1"/>
  <c r="F383" i="3"/>
  <c r="F386" i="3" l="1"/>
  <c r="C395" i="3"/>
  <c r="C396" i="3" s="1"/>
  <c r="C397" i="3" s="1"/>
  <c r="C398" i="3" l="1"/>
  <c r="C7" i="8" l="1"/>
  <c r="F335" i="1" l="1"/>
  <c r="F345" i="1" s="1"/>
  <c r="F351" i="1" l="1"/>
  <c r="F353" i="1" s="1"/>
  <c r="C504" i="1" l="1"/>
  <c r="C499" i="1"/>
  <c r="C509" i="1" l="1"/>
  <c r="C6" i="8" s="1"/>
  <c r="C9" i="8" s="1"/>
  <c r="C510" i="1" l="1"/>
  <c r="C511" i="1" s="1"/>
  <c r="C10" i="8"/>
  <c r="C11" i="8" s="1"/>
</calcChain>
</file>

<file path=xl/sharedStrings.xml><?xml version="1.0" encoding="utf-8"?>
<sst xmlns="http://schemas.openxmlformats.org/spreadsheetml/2006/main" count="1238" uniqueCount="755">
  <si>
    <t>PRIPREMNI RADOVI</t>
  </si>
  <si>
    <t>Iskolčenje sportskih terena čime su obuhvaćena sva mjerenja kojima se podaci iz projekta prenose na teren, osiguranje karakterističnih točaka, obnavljanje i održavanje iskolčenih oznaka za vrijeme građenja.</t>
  </si>
  <si>
    <t>Radove izvesti u skladu sa O.T.U.1-02.</t>
  </si>
  <si>
    <t>Na početku radova označiti visinske kote završnih obloga i konstrukcije ograda te isto obnavljati tijekom gradnje.</t>
  </si>
  <si>
    <t>Na zahtjev nadzora izvršiti geodetsku provjeru stanja na gradilištu što je uključeno u cijenu stavke.</t>
  </si>
  <si>
    <t>Ukupna površina za geodetsko praćenje po vodoravnoj projekciji iznosi cca 5845 m2.</t>
  </si>
  <si>
    <t xml:space="preserve">• </t>
  </si>
  <si>
    <t>iskolčenje sportskih terena, geodetska praćenje, mjerenja i provjere  tijekom procesa izvođenja radova na objektima,</t>
  </si>
  <si>
    <t>kom</t>
  </si>
  <si>
    <t>Geodetski snimak izvedenog stanja nakon završetka gradnje sportskih terena i objekata te izrada elaborata za potrebe tehničkog pregleda i izrada snimka izvedenog stanja objekata i instalacija.</t>
  </si>
  <si>
    <t>Izrada projekta izvedenog stanja arhitekture nakon završetka radova i predaja istih u ACad formatu (CD) i papirnatoj kopiji (3 kopije)._x000D_
 Za sve komplet obračun po komadu.</t>
  </si>
  <si>
    <t>projekt izvedenog stanja</t>
  </si>
  <si>
    <t>PRIPREMNI RADOVI UKUPNO Kn</t>
  </si>
  <si>
    <t>ČIŠĆENJE I PRIPREMA TERENA</t>
  </si>
  <si>
    <t>Uklanjanje stabala.</t>
  </si>
  <si>
    <t>Rad obuhvaća:</t>
  </si>
  <si>
    <t>sječu odnosno piljenje stabla strojno ili ručno</t>
  </si>
  <si>
    <t>pilenje srušenog stabla na komade pogodne za transport</t>
  </si>
  <si>
    <t>vađenje panjeva s korijenjem</t>
  </si>
  <si>
    <t>utovar posječenog i izvađenog materijala u teretno vozilo</t>
  </si>
  <si>
    <t>Obračun po komadu uklonjenog stabla.</t>
  </si>
  <si>
    <t>Promjer stabla mjeri se na visini 1.3 m.</t>
  </si>
  <si>
    <t>stablo promjera 20-30 cm</t>
  </si>
  <si>
    <t>stablo promjera 40 i više cm</t>
  </si>
  <si>
    <t>ČIŠĆENJE I PRIPREMA TERENA UKUPNO Kn</t>
  </si>
  <si>
    <t xml:space="preserve">ZEMLJANI RADOVI </t>
  </si>
  <si>
    <t>Površine na kojima je nakon iskopa humusa predviđena izrada nasipa, potrebno je odmah urediti i sabiti, te izraditi prvi sloj nasipa.</t>
  </si>
  <si>
    <t>m2</t>
  </si>
  <si>
    <t>m3</t>
  </si>
  <si>
    <t>Izrada nasipa od zemljanog materijala. Rad obuhvaća prijevoz, nasipavanje, razastiranje, prema potrebi i vlaženje ili sušenje, te planiranje zemljanog materijala u nasipu prema dimenzijama i nagibima iz projekta, kao i zbijanje prema zahtjevima iz OTU.</t>
  </si>
  <si>
    <t>Za nasip koristiti dio zemljanog materijala dobivenog iskopom s gradilišne depnije ili djelomično iz pozajmišta koje je dužan pronaći izvođač radova uz suglasnost nadzornog inženjera.</t>
  </si>
  <si>
    <t>Izrada nasipa i pokosa zemljanim materijalom</t>
  </si>
  <si>
    <t>ZEMLJANI RADOVI  UKUPNO Kn</t>
  </si>
  <si>
    <t>REKAPITULACIJA PRIPREMA ZEMLJIŠTA</t>
  </si>
  <si>
    <t>PRIPREMA ZEMLJIŠTA Kn</t>
  </si>
  <si>
    <t>GRAĐEVINSKI RADOVI</t>
  </si>
  <si>
    <t>m</t>
  </si>
  <si>
    <t>Planiranje dna rova za polaganje posteljice širina rova 40-60 cm.</t>
  </si>
  <si>
    <t>Dobava i polaganje pijeska frakcije 0-80 mm,  za izradu posteljice u rovu, komplet sa izradom pješčane posteljice i oblaganje cijevi do iznad tjemena cijevi d=10 cm te nasipavanje 30 cm iznad cijevi.</t>
  </si>
  <si>
    <t>GRAĐEVINSKI RADOVI UKUPNO Kn</t>
  </si>
  <si>
    <t>MONTERSKI RADOVI</t>
  </si>
  <si>
    <t>MONTERSKI RADOVI UKUPNO Kn</t>
  </si>
  <si>
    <t>Strojni široki iskop u zemljištu bez obzira na kategoriju za biološki pročistač. dio zemlje deponirati za zatrpavanje a dio odvesti na komunalni deponij.</t>
  </si>
  <si>
    <t>Strojni i djelomično ručni iskop kanala za cijevi vode i kanalizacije u zamljištu III-V kategorije potrebne dubine.</t>
  </si>
  <si>
    <t>U cijenu uračunati proširenje iskopa za uzradu revizionih okana.</t>
  </si>
  <si>
    <t>Dio materijala iz iskopa deponirati na parceli za zatrpavanje kanala a višak odvesti na mjesni deponij što treba uračunati u cijenu.</t>
  </si>
  <si>
    <t>fekalna kanalizacija</t>
  </si>
  <si>
    <t>Izrada posteljice i obloge za cijevi iz neagresivnog pijeska granulacije 0-4 mm u debljini 15 cm ispod te 15-20 cm iznad tjemena cijevi.</t>
  </si>
  <si>
    <t>Posteljicu strojno zbiti do potrebne stišljivosti uz vlaženje materijala.</t>
  </si>
  <si>
    <t>Na mjestima spojeva nasipavanje izvesti nakon tlačne probe, laganim nabijanjem ručnim nabijačem uz vlaženje, sve do potrebne zbijenosti.</t>
  </si>
  <si>
    <t>posteljica od pijeska za kanalizacijske cijevi</t>
  </si>
  <si>
    <t>Zatrpavanje kanala nakon postave cijevi te nakon ispitivanja na nepropusnost. Zatrpavanje se vrši u slojevima od po 30 cm uz potrebno vlaženje i nabijanje nabijačima do odgovarajuće zbijenosti.</t>
  </si>
  <si>
    <t>Ostale slojeve može se zatrpavati materijalom iz iskopa, s tim da se u nasip ne ubacuju komadi veći od 10cm.</t>
  </si>
  <si>
    <t>Stavkom obuhvaćeno planiranje zemlje na trasi cjevovoda. Višak materijala odvesti na mjesni deponij.</t>
  </si>
  <si>
    <t>Cijenom mora biti obuhvaćena komunalna naknada za zbrinjavanje otpada</t>
  </si>
  <si>
    <t>Dobava i ugradnja PVC UKC cijevi SN4 u kompletu s fazonskim komadima prema projektu kanalizacije</t>
  </si>
  <si>
    <t>PVC DN110</t>
  </si>
  <si>
    <t>BIOLOŠKI UREĐAJ ZA OTPADNE VODE</t>
  </si>
  <si>
    <t>Rotaciono lijevani polietilen rebrastog profila omogućuje ugradnju uređaja izravno u teren bez potrebe za dodatnim učvršćenjima i betoniranjem (slijediti upute za ugradnju).</t>
  </si>
  <si>
    <t>Spremnici imaju otvore za kontrolu i pražnjenje koji se mogu produživati odgovarajućim produžecima na navoj.</t>
  </si>
  <si>
    <t>Spuštanje uređaja u iskopanu jamu vrši se na pripremljenu ravnu podlogu uz pomoć prikladnog stroja i ručnu pripomoć.</t>
  </si>
  <si>
    <t>izravnanje i nabijanje posteljice</t>
  </si>
  <si>
    <t>polaganje i spajanje uređaja, komplet</t>
  </si>
  <si>
    <t>UPOJNI BUNAR</t>
  </si>
  <si>
    <t>Izrada upojnog bunara pretpostavljene postojeće kvadratne osnove unutarnjih diimenzija i korisne visine cca 2x2x1,5 m.</t>
  </si>
  <si>
    <t>U cijenu stavke uračunati:</t>
  </si>
  <si>
    <t>dobavu i ugradnju lomljenog kamena, geotekstila, šljunka, drenažnog sloja s vanjske strane zidova,</t>
  </si>
  <si>
    <t>U cijenu uračunati eventualno zapunjavanje upojnog bunara krupnim kamenom, 10 m3</t>
  </si>
  <si>
    <t>Komplet prema opisu</t>
  </si>
  <si>
    <t>kpl</t>
  </si>
  <si>
    <t>UPOJNI BUNAR UKUPNO Kn</t>
  </si>
  <si>
    <t>OBORINSKA ODVODNJA</t>
  </si>
  <si>
    <t>Iskop rova za oborinsku kanalizaciju</t>
  </si>
  <si>
    <t>Rad na iskopu rovova za kanalizaciju obuhvaća iskop materijala prema nacrtu iz projekta sa privremenim odlaganjem iskopanog materijala uz iskop te utovar viška u prijevozno sredstvo i odvoz.</t>
  </si>
  <si>
    <t>Rad također obuhvaća i razastiranje materijala nakon eventualnog odvoza na stalno odlagalište.U iskope su uključene količine za iskope revizionih okana, slivnika te spoja slivnika do revizionog okna.</t>
  </si>
  <si>
    <t>Obračun po m3</t>
  </si>
  <si>
    <t>OBORINSKA ODVODNJA UKUPNO Kn</t>
  </si>
  <si>
    <t>Izrada posteljice i obloge za cijevi iz neagresivnog pijeska granulacije 0-4 mm u debljini 15 cm ispod te 15 cm iznad kabela.</t>
  </si>
  <si>
    <t>obračun po m3</t>
  </si>
  <si>
    <t>Postavljanje signalne trake u iskopani rov nakon zatrpavanja cijevi pijeskom. Traka se postavlja kao znak upozorenja.</t>
  </si>
  <si>
    <t>DOVODNI KABEL</t>
  </si>
  <si>
    <t>RASVJETA SPORTSKIH TERENA</t>
  </si>
  <si>
    <t>Ispitivanje i mjerenje elektroinstalacije</t>
  </si>
  <si>
    <t>RASVJETA SPORTSKIH TERENA UKUPNO Kn</t>
  </si>
  <si>
    <t>Dobava i ugradnja rasvjetnih stupova</t>
  </si>
  <si>
    <t>Stup od 5 m sa anker vijcima</t>
  </si>
  <si>
    <t>Dobava i ugradnja integrirane solarne led lampe</t>
  </si>
  <si>
    <t>Solarni panel: 21,6 W</t>
  </si>
  <si>
    <t>LED: 30 W, 6500 K</t>
  </si>
  <si>
    <t>Vrijeme punjenja: 10 sati jakog sunca</t>
  </si>
  <si>
    <t>Vrijeme svijetljenja: 7 noći +</t>
  </si>
  <si>
    <t>Baterija: 50 Ah, 185wh, 14.8V</t>
  </si>
  <si>
    <t>Svjetlosni tok (lm): 3000 lm, lm/w 160lm/w</t>
  </si>
  <si>
    <t>RASVJETA SPORTKOG KOMPLEKSA Kn</t>
  </si>
  <si>
    <t>ZEMLJANI RADOVI</t>
  </si>
  <si>
    <t>ZEMLJANI RADOVI UKUPNO Kn</t>
  </si>
  <si>
    <t>Strojni iskop temeljnih traka u terenu bez obzira na kategoriju sa utovarom i odvozom materijala na gradilišnu deponiju.</t>
  </si>
  <si>
    <t>ARMIRANOBETONSKI I TESARSKI RADOVI</t>
  </si>
  <si>
    <t>TEMELJI AB ZIDOVA</t>
  </si>
  <si>
    <t>Betoniranje arm. betonskih temeljnih traka betonom C25/30. Stope se betoniraju u terenu i djelomično u oplati.</t>
  </si>
  <si>
    <t>beton</t>
  </si>
  <si>
    <t>armatura, 30 kg/m3 betona</t>
  </si>
  <si>
    <t>kg</t>
  </si>
  <si>
    <t>OGRADNI ARMIRANOBETONSKI ZIDOVI</t>
  </si>
  <si>
    <t>Betoniranje parapetnog dijela ogradnIh zidova betonom razreda tlačne čvrstoće C25/30 u dvostranoj glatkoj oplati.</t>
  </si>
  <si>
    <t>Način i raster dilatiranja s obzirom na dužinu ograde dogovriti sa nadzornim inženjerom.</t>
  </si>
  <si>
    <t>Površinski sloj betona nakon početka vezanja i stvrdnjavanja fino zagladiti uz eventualni dodatak suhe mješavine finog pijeska i cementa.</t>
  </si>
  <si>
    <t>Na uglovima AB zida i na završnoj visini zida u oplatne ploče ugraditi kutne letvice.</t>
  </si>
  <si>
    <t>glatka oplata</t>
  </si>
  <si>
    <t>armatura, 50 kg/m3 betona</t>
  </si>
  <si>
    <t>ARMIRANOBETONSKI I TESARSKI RADOVI UKUPNO Kn</t>
  </si>
  <si>
    <t>REKAPITULACIJA ARMIRANOBETONSKI OGRADNI ZID</t>
  </si>
  <si>
    <t>ARMIRANOBETONSKI OGRADNI ZID Kn</t>
  </si>
  <si>
    <t>Proizvod kao Metallum Pićan ili jednakovrijedno.</t>
  </si>
  <si>
    <t>FASADERSKI RADOVI</t>
  </si>
  <si>
    <t>FASADNA SKELA</t>
  </si>
  <si>
    <t>Skelu montirati u skladu sa Pravilnikom o zaštiti na radu u graditeljstvu i prema projektu skele izrađenom od strane ovl. inženjera.</t>
  </si>
  <si>
    <t>OBLAGANJE FASADNIH ZIDOVA</t>
  </si>
  <si>
    <t>Dobava materijala i izrada toplinskog fasadnog sistema 'ETICS' sastavljen od slijedećih slojeva</t>
  </si>
  <si>
    <t>Polaganje fasadnih izolacijskih ploča EPS-F deb. 8 cm postavom na polimerno ljepilo uz korištenje fasadnih profila i učvršćenjem plastičnim pričvrsnicama sa širokom glavom.</t>
  </si>
  <si>
    <t>Površina se premazuje dvostrukim slojem ljepila sa utisnutom alkalno postojanom armirnom mrežicom od staklenih vlakana.</t>
  </si>
  <si>
    <t>Fasadne zidove uz pod terasa ili nogostupa obložiti hrapavim XPS pločama iste debljine.</t>
  </si>
  <si>
    <t>Sve komponente sustava ugraditi od istog proizvođača te priložiti izjave o sukladnosti.</t>
  </si>
  <si>
    <t>obračun po m2 za sve faze radova</t>
  </si>
  <si>
    <t>Dobava materijala i izvedba završne dekorativne silikonske žbuke zaribane strukture. Boja i ton po izboru.</t>
  </si>
  <si>
    <t>Prije nanošenja silikonske žbuke podloga se impregnira kompatibilnom emulzijom.</t>
  </si>
  <si>
    <t>FASADERSKI RADOVI UKUPNO Kn</t>
  </si>
  <si>
    <t>Standardne karakteristike:</t>
  </si>
  <si>
    <t>HIDROINSTALACIJE</t>
  </si>
  <si>
    <t>Dobava i ugradnja cijevi iz PEHD PE100 NP16 za sanitarno pitku vodu u kompletu sa svim fazonskim komadima za elektrofuzijsko spajanje, elektrospojnicama te ostalim elementima i učvršćenjima.</t>
  </si>
  <si>
    <t>Ukopane cijevi vode se od vodomjernog šahta do priključka na unutarnji razvod odnosno vertikale unutar zgrade.</t>
  </si>
  <si>
    <t>cijevi NO32</t>
  </si>
  <si>
    <t>Ispitivanje vodovodne instalacije na probni tlak 12 bar prema važećim propisima. Po m’ obračunati sav rad i materijal te izdavanje zapisnika o ispravnosti instalacije.</t>
  </si>
  <si>
    <t>Rad obuhvaća iskop materijala u tlu bez obzira na kategorije. U cijenu ulazi iskop, utovar iskopanog materijala u prijevozno sredstvo, profiliranje i planiranje terena prema poprečnim profilima te prijevoz viška materijala na deponiju, pronalazak deponije i svi troškovi deponiranja.</t>
  </si>
  <si>
    <t>Utovar u kamion i odvoz otpadnog materijala na komunalni deponij, koef. rasteritosti 1,35, pretpostavlja se</t>
  </si>
  <si>
    <t>1.3.</t>
  </si>
  <si>
    <t xml:space="preserve">Rad obuhvaća nabavu, prijevoz i ugradnju zrnatog kamenog materijala - tampona granulacije 0-63 mm u nosivi sloj debljine 25 cm u uvaljanom stanju. Prije zbijanja i u toku zbijanja treba regulirati vlažnost materijala tako da bude u optimalnim granicama. Zahtjevi kvalitete koji se traže za završni nosivi sloj od mehanički zbijenog zrnatog kamenog materijala: Modul stišljivosti Ms mjeren kružnom pločom promjera 30 cm minimum 80 MN/m2. Ravnost mjerena letvom duljine 4m smije odstupati za najviše 1 cm. Jediničnom cijenom obuhvaćeni su svi radovi, materijali i prijevozi, potrebni za izradu nosivog sloja.  </t>
  </si>
  <si>
    <t>Trasiranje i niveliranje površine.</t>
  </si>
  <si>
    <t xml:space="preserve">Rad obuhvaća osiguranje granica asfaltiranih površina, niveliranje svih poprečnih i uzdužnih padova prije početka zemljanih radova radi usmjeravanja oborinskih voda. </t>
  </si>
  <si>
    <t>Obračun po m2 osigurane i iznivelirane površine.</t>
  </si>
  <si>
    <t>Iskop na trasi u širokom otkopu bez obzira na kategoriju materijala</t>
  </si>
  <si>
    <t>Rad obuhvaća široke iskope predviđene projektom ili zahtjevom nadzornog inženjera s utovarom i odvozom iskopanog materijala na mjesto oporabe ili zbrinjavanja koje osigurava izvođač, radove na uređenju i čišćenju pokosa od labilnih blokova kamena i rastresitog materijala, te planiranje iskopanih površina. Pri izradi iskopa treba provesti sve mjere sigurnosti pri radu i sva potrebna osiguranja postojećih objekata i komunikacija. Široki iskop treba obavljati upotrebom odgovarajuće mehanizacije, a ručni rad ograničiti na neophodni minimum. Sve iskope treba urediti prema karakterističnim profilima, predviđenim kotama i predviđenim nagibima iz projekta, odnosno prema zahtjevu nadzornog inženjera.</t>
  </si>
  <si>
    <t>Obračun se vrši po m3 iskopa u sraslom stanju</t>
  </si>
  <si>
    <t>Uređenje temeljnog tla u nekoherentnim i mješanim materijalima mehaničkim zbijanjem</t>
  </si>
  <si>
    <t>Rad obuhvaća sve radove koje je potrebno obaviti kako bi se sraslo tlo osposobilo da bez štetnih posljedica preuzme opterećenje od nasipa, kolničke konstrukcije i prometa. Zbijanjem temeljnog tla u nekoherentnim i mješanim materijalima treba izvršiti tako, da se postigne stupanj zbijenosti u odnosu na standardni Proctorov postupak Sz = 95 - 100% od maksimalne laboratorijske zbijenosti, odnosno modul stišljivosti Ms≥25 MN/m2, ovisno o tome dali je visina projektiranog nasipa viša ili niža od 2,00 m. U ovaj rad uračunato je čišćenje, planiranje, eventualno rijanje tla radi sušenja, kvašenje i zbijanje, tj. potpuno uređenje temeljnog tla.</t>
  </si>
  <si>
    <t>Obračun se vrši po m2 stvarno uređenog temeljnog tla</t>
  </si>
  <si>
    <t>3.1.</t>
  </si>
  <si>
    <t>Izrada nosivog sloja od mehanički zbijenog zrnatog kamenog materijala</t>
  </si>
  <si>
    <t>Rad obuhvaća nabavu, prijevoz i ugradnju zrnatog kamenog materijala u nosivi sloj kolničke konstrukcije. Ovaj sloj se može izvoditi tek nakon što je nadzorni inženjer primio posteljicu. Za izradu ovog sloja može se koristiti drobljeni kameni materijal iz više frakcija. Materijal mora zadovoljavati prema gore navedenim normama. Nosivost materijala ocjenjuje se laboratorijski određenim kalifornijskim indeksom nosivosti CBR. Za drobljeni kameni materijal treba postići vrijednost CBR-a najmanje 80%. Prije zbijanja i u toku zbijanja treba regulirati vlažnost materijala tako da bude u optimalnim granicama. Zahtjevi kvalitete koji se traže za završni nosivi sloj od mehanički zbijenog zrnatog kamenog materijala: Modul stišljivosti Ms mjeren kružnom pločom promjera 30 cm minimum 100 MN/m2. Stupanj zbijenosti Sz u odnosu na modificirani Proctor je min. 100%. Ravnost mjerena letvom duljine 4m smije odstupati za najviše 2 cm. Jediničnom cijenom obuhvaćeni su svi radovi, materijali i prijevozi, potrebni za izradu nosivog sloja.</t>
  </si>
  <si>
    <t>Obračun se vrši po m3 ugrađenog materijala u zbijenom stanju</t>
  </si>
  <si>
    <t>nosivi sloj , granulacije 0-63 mm</t>
  </si>
  <si>
    <t>3.2.</t>
  </si>
  <si>
    <t>Izrada bitumeniziranog nosivo-habajućeg sloja AC 16 surf 50/70 AG4 M4-E (BNHS 16) u sloju debljine d=6,0 cm.</t>
  </si>
  <si>
    <t>Rad obuhvaća proizvodnju, prijevoz i ugradnju habajućeg nosivog sloja od bitumenske mješavine AC 16 surf 50/70  AG4 M4-E  u  projektiranom sloju od 6 cm. Za izradu asfaltbetona  upotrebljva se kameni materijala najveće veličine zrna 0–16 mm. Asfaltbeton mora biti izrađen u skladu sa  HRN  EN 13108:2007.  Kao vezivo upotrebljava se bitumen 50/70.  Asfaltna  mješavina se proizvodi u asfaltnim bazama uz kontrolu pojedinih materijala, kontrolu postrojenja i kontrolu proizvedene asfaltne mješavine, te se prevozi do mjesta ugradnje. Ugradnja asfaltbetona vrši se strojno - finišerima, te zbija valjcima.</t>
  </si>
  <si>
    <t>Obračun se vrši po m2 asfaltiranog sloja</t>
  </si>
  <si>
    <t>okomito i vodoravno parkirno mjesto (H62) - bijelo</t>
  </si>
  <si>
    <t>rubna crta</t>
  </si>
  <si>
    <t>3.3.</t>
  </si>
  <si>
    <t>3.</t>
  </si>
  <si>
    <t>Paušalno</t>
  </si>
  <si>
    <t>UKUPNO</t>
  </si>
  <si>
    <t>4.</t>
  </si>
  <si>
    <t>4.1.</t>
  </si>
  <si>
    <t>4.2.</t>
  </si>
  <si>
    <t>U cijenu se obračunava nabava, doprema, privremeno uskladištenje i ugradnja rubnjaka, kao i sav potreban dodatni rad i materijal koji je potreban za potpuno dovršenje rada. Obračun po metru postavljenog rubnjaka.</t>
  </si>
  <si>
    <t>ARMIRANOBETONSKI OGRADNI ZIDOVI</t>
  </si>
  <si>
    <t xml:space="preserve">Obračun po m3 ugrađenog betona, m2 korištene oplate i kg ugrađene armature. U cijenu je uključena dobava, prijevoz, ugradba i njega svježeg betona. </t>
  </si>
  <si>
    <t>Duljina panela 2500 mm, debljina horizontalne i vertikalne žice panela 5 mm. Otvor okna panela 200/55 mm. Visina stupa panela 1,60m, DIM 50/70 mm. Paneli se montiraju u prihvatne utore u osi stupa.</t>
  </si>
  <si>
    <t>Paneli se montiraju na pripadajući stup usađen na temeljni samac.</t>
  </si>
  <si>
    <t>Obračun se vrši po m' izvedene ograde.</t>
  </si>
  <si>
    <t xml:space="preserve"> m'</t>
  </si>
  <si>
    <t>Ograda se montira na pripadajući stup usađen na temeljni samac ili zid.</t>
  </si>
  <si>
    <t>Ograda od univerzalnog pletiva, od plastificirane žice, otvor oko 60x60</t>
  </si>
  <si>
    <t>2.</t>
  </si>
  <si>
    <t>OGRADA I VRATA UKUPNO Kn</t>
  </si>
  <si>
    <t>OGRADA SPORTSKOG CENTRA I FITNES ZONE</t>
  </si>
  <si>
    <t>OGRADA I VRATA</t>
  </si>
  <si>
    <t>1.</t>
  </si>
  <si>
    <t>1.1.</t>
  </si>
  <si>
    <t>2.1.</t>
  </si>
  <si>
    <t>Izvedba oznaka na podlozi podrazumijeva označavanje parking prostora boćališta (strelice, natpisi, ostalo) u svemu prema naputku nadzornog inženjera, ukljčivo sav potreban rad i materijal.</t>
  </si>
  <si>
    <t>Rad se mjeri po kom i metru izvedene oznake:</t>
  </si>
  <si>
    <t>redni broj</t>
  </si>
  <si>
    <t>opis radova</t>
  </si>
  <si>
    <t>jed. mjere</t>
  </si>
  <si>
    <t>količina</t>
  </si>
  <si>
    <t>jedinična cijena (kn)</t>
  </si>
  <si>
    <t>ukupna cijena (kn)</t>
  </si>
  <si>
    <t>Rezanje asfaltnog sloja</t>
  </si>
  <si>
    <t>Rad obuhvaća zasijecanje asfaltnog sloja strojem za rezanje asfalta na mjestima spoja starog s novim asfaltom u dužini predviđenoj projektom,širine 0.50 m , odnosno po uputama nadzornog inženjera, s utovarom i odvozom izrezanih komada na odlagalište koje osigurava izvođač.</t>
  </si>
  <si>
    <t>Obračun se vrši po m' izrezanog i uklonjenog asfalta.</t>
  </si>
  <si>
    <t>m'</t>
  </si>
  <si>
    <t>PRIPREMNI RADOVI UKUPNO</t>
  </si>
  <si>
    <t>ZEMLJANI RADOVI UKUPNO</t>
  </si>
  <si>
    <t>KOLNIČKA KONSTRUKCIJA</t>
  </si>
  <si>
    <t>-</t>
  </si>
  <si>
    <t>Oznake na podlozi</t>
  </si>
  <si>
    <t>KOLNIČKA KONSTRUKCIJA UKUPNO</t>
  </si>
  <si>
    <t>R E K A P I T U L A C I J A</t>
  </si>
  <si>
    <t>PDV</t>
  </si>
  <si>
    <t>1.2.</t>
  </si>
  <si>
    <t>GLAVNO PARKIRALIŠTE SPORTSKOG CENTRA</t>
  </si>
  <si>
    <t xml:space="preserve">Rad se mjeri po m2 ugrađenog i zbijenog sloja </t>
  </si>
  <si>
    <t>Izrada bitumeniziranog nosivo-habajućeg sloja AC 16 surf 50/70 AG4 M4-E (BNHS 16) u sloju debljine d=6,0 cm. Za obuhvat malonogometnog igrališta i komunikacijsku stazu širine 2 metra duž cijelog prostora sportskog centra</t>
  </si>
  <si>
    <t>Rubnjaci se ugrađuju na betonsku podlogu C12/15, prema naputku nadzornog inženjera. Reške između pojedinih rubnjaka ne smiju biti šire od 10 mm.</t>
  </si>
  <si>
    <t>Nacionalni pljočkarski centar- Obračun se vrši po m3 iskopa u sraslom stanju,procjena</t>
  </si>
  <si>
    <t>Zona dječjeg parka i fitness parka- Obračun se vrši po m3 iskopa u sraslom stanju,procjena</t>
  </si>
  <si>
    <t>Postojeći teren okoliša potrebno je urediti na način da se izvrši potreban široki iskop sa svrhom spuštanja nivelete u okolišu ispod razine igrališta sa formiranjem nagiba usmjerenog prema prirodnoj odvodnji.</t>
  </si>
  <si>
    <t>ukupno</t>
  </si>
  <si>
    <t>1.1.1.</t>
  </si>
  <si>
    <t>1.1.2.</t>
  </si>
  <si>
    <t>1.1.3.</t>
  </si>
  <si>
    <t>odvoz i istovar materijala na odgovarajuću deponiju ili spremište investitora</t>
  </si>
  <si>
    <t>1.2.1.</t>
  </si>
  <si>
    <t>1.3.1.</t>
  </si>
  <si>
    <t>1.3.2.</t>
  </si>
  <si>
    <t>1.3.3.</t>
  </si>
  <si>
    <t>1.3.4.</t>
  </si>
  <si>
    <t>1.3.5.</t>
  </si>
  <si>
    <t>1.3.6.</t>
  </si>
  <si>
    <t>2.1.1.</t>
  </si>
  <si>
    <t>2.2.1.</t>
  </si>
  <si>
    <t>Predviđen je za pročišćavanje sanitarno potrošnih otpadnih voda domaćinstva sportskih objekata. Sastoji se iz dvije komore. Prvi služi za primarno pročišćavanje, odvajanje taloga i plivajućih tvari, a drugi za biološko pročišćavanje.</t>
  </si>
  <si>
    <t>UREĐAJ ZA OTPADNE VODE UKUPNO Kn</t>
  </si>
  <si>
    <t>2.3.</t>
  </si>
  <si>
    <t>2.3.1.</t>
  </si>
  <si>
    <t>U jediničnu cijenu uključiti zaštitne i sigurnosne mjere duž trase. Kanali širine 40 cm, prosječne dubine 60 cm</t>
  </si>
  <si>
    <t>UREĐAJ ZA OTPADNE VODE</t>
  </si>
  <si>
    <t>kanal za dovodni električni kabel, obračun po dužnom metru</t>
  </si>
  <si>
    <t>Strojni iskop i zatrpavanje kanala za dovod kabla rasvjete s razvodnog ormara u sportskom centru do rasvjetnih stupova u zamljištu III-V kategorije potrebne dubine.</t>
  </si>
  <si>
    <t>Kanali širine 40 cm, prosječne dubine 60 cm</t>
  </si>
  <si>
    <t xml:space="preserve">Izrada temelja za ugradnju rasvjetnog stupa. </t>
  </si>
  <si>
    <t>Iskop rupa 80x80x80 cm za ugradnju temelja rasvjetnih stupova s odvozom viška materijala na deponiju investitora.</t>
  </si>
  <si>
    <t>Izrada temelja za stup dim 70x70x80 / beton C 16/20, ugradnja ankera i izrada betonske zaštitne kape</t>
  </si>
  <si>
    <t>FEKALNA KANALIZACIJA</t>
  </si>
  <si>
    <t>REKAPITULACIJA KANALIZACIJA</t>
  </si>
  <si>
    <t>2.1.2.</t>
  </si>
  <si>
    <t>2.1.3.</t>
  </si>
  <si>
    <t>2.1.4.</t>
  </si>
  <si>
    <t>2.2.</t>
  </si>
  <si>
    <t>2.4.</t>
  </si>
  <si>
    <t>2.4.1.</t>
  </si>
  <si>
    <t>B</t>
  </si>
  <si>
    <t xml:space="preserve">GRAĐEVINSKO UREĐENJE SPORTSKOG CENTRA </t>
  </si>
  <si>
    <t>iskop za temelje presjeka 60x80 cm</t>
  </si>
  <si>
    <t>Iskolčenje osi trase, profila i poligona.te osiguranje iskolčenja  u stavkama</t>
  </si>
  <si>
    <t>Obračun po dužnom metru</t>
  </si>
  <si>
    <t>Dobava i ugradnja podloge (tucanika-rizle) u sloju debljine cca 3 cm granulacije 4-8 mm. Tucanik se postavlja na dobro uvaljanu protusmrzavajuću podlogu.  Obračun po m2</t>
  </si>
  <si>
    <t>Izrada temelja za stup dim 70x70x80 / beton C 16/20, ugradnja ankera i izrada betonske zaštitne kape za ukupno 9 komada. Obračun po komadu.</t>
  </si>
  <si>
    <t>iskop za temelje presjeka 50x40 cm</t>
  </si>
  <si>
    <t xml:space="preserve">Dimenzija  tribine 50x40. </t>
  </si>
  <si>
    <t>1.4.</t>
  </si>
  <si>
    <t>Dobava i montaža Aco kutni element na sustav kanalica za linijsku odvodnju kao ACO SELF HEKSALINE S RASPOROM. Obračun po komadu.</t>
  </si>
  <si>
    <t>1.5.</t>
  </si>
  <si>
    <t>5.</t>
  </si>
  <si>
    <t>5.1.</t>
  </si>
  <si>
    <t>6.</t>
  </si>
  <si>
    <t>6.1.</t>
  </si>
  <si>
    <t>6.2.</t>
  </si>
  <si>
    <t>7.</t>
  </si>
  <si>
    <t>6.3.</t>
  </si>
  <si>
    <t>6.4.</t>
  </si>
  <si>
    <t>6.5.</t>
  </si>
  <si>
    <t xml:space="preserve">Površine u Nacionalnom pljočkarskom centru </t>
  </si>
  <si>
    <t>Strojni iskop temeljnih traka u terenu bez obzira na kategoriju sa utovarom i odvozom materijala na gradilišnu deponiju. Obračun po dužnom metru</t>
  </si>
  <si>
    <t>beton- zid od 0,5x0,2</t>
  </si>
  <si>
    <t>Dobava i montaža kabela FG16OR 5x6mm2 od priključnog ormara na stadionu do priključnog ormara na prefabriciranom objektu na nacionalnom centru pljočkanja</t>
  </si>
  <si>
    <t>Dobava i montaža plastičnog razvodnog ormara dimenzije 80x60.</t>
  </si>
  <si>
    <t>Demontaža postojećeg metalnog razvodnog ormara sa ogradnog zida.</t>
  </si>
  <si>
    <t>FID 40/4/0,03</t>
  </si>
  <si>
    <t>ELEKTROINSTALACIJE I DOVODNI KABEL UKUPNO Kn</t>
  </si>
  <si>
    <t xml:space="preserve">Sitni spojni materijal </t>
  </si>
  <si>
    <t>ELEKTROINSTALACIJE I DOVODNI KABEL</t>
  </si>
  <si>
    <t>REKAPITULACIJA RASVJETA SPORSTKOG KOMPLEKSA</t>
  </si>
  <si>
    <t xml:space="preserve">Dobava i ugradnja obične plastificirane ograde visine 1,50 m. </t>
  </si>
  <si>
    <t>U cijenu uključen sav potreban spojni materijal, stupovi, žica visine 1,50 m. Debljina žice 2,6mm, u RAL 6005 boji. Montaža ograde univerzal pletiva uključuje iskop temeljnih stopa DIM 40/40/40cm / bušenje rupa u AB zidu/betonu,
betoniranje stupova, kosnika i nosača vrata te pričvršcivanje mreže i okvira vrata do pune linije ograde.</t>
  </si>
  <si>
    <t xml:space="preserve">Nosači cijevi Ø 76,1 mm, okvir cijevi Ø 48,3mm, ispuna valovita mreža 52/52/4,2mm, brava+ključ.
- zaštita – plastifikacija u boju RAL 6005. </t>
  </si>
  <si>
    <t>Dobava i montaža dvokrilnih vrata 3000x1500</t>
  </si>
  <si>
    <t xml:space="preserve">Dobava i ugradnja panelne ograde visine 1,53 m. </t>
  </si>
  <si>
    <t>STATIČKI I DINAMIČKI RASPRSKIVAČI</t>
  </si>
  <si>
    <t>Dinamički pop-up rasprskivač priključka 3/4", puni krug, dometa  7,0 - 15,2 m, za radni pritisak 1,7 - 4,5 bara, visine dizanja 10cm - tip Rain Bird serija 5004</t>
  </si>
  <si>
    <t>kom.</t>
  </si>
  <si>
    <t>UKUPNO RASPRSKIVAČI</t>
  </si>
  <si>
    <t>PRIBOR I ARMATURE</t>
  </si>
  <si>
    <t>Tipska ventilska okna iz ojačanog polipropilena za ugradnju elektromagnetskih ventila i sklopa vodomjera tip Rain Bird VB-JMB-H</t>
  </si>
  <si>
    <t>Kuglasta slavina promjera R1"  za ugradnju na sklopove ventilskih okana.</t>
  </si>
  <si>
    <t>Spiralne spojnica 1/2"x16mm - SBE-050</t>
  </si>
  <si>
    <t>Spiralna spojnica 3/4"x16mm - SBE-075</t>
  </si>
  <si>
    <t>Vodotijesni spoj za elektrokablove DBRY-20</t>
  </si>
  <si>
    <t>Spojna cijev 16mm za fleksibilnu vezu rasprskivača na cjevovod (rola 30m)</t>
  </si>
  <si>
    <t>Sitni i potrošni materijal</t>
  </si>
  <si>
    <t>komplet</t>
  </si>
  <si>
    <t>UKUPNO PRIBOR</t>
  </si>
  <si>
    <t>AUTOMATIKA</t>
  </si>
  <si>
    <t xml:space="preserve">9 V baterija alkalna
</t>
  </si>
  <si>
    <t>Oborinski senzor za odgađanje ciklusa zalijevanja u slučaju prekomjernih oborina, tip RSD-Bex</t>
  </si>
  <si>
    <t>Sitni i potrošni materijal za ugradnju programatora.</t>
  </si>
  <si>
    <t xml:space="preserve">UKUPNO AUTOMATIKA </t>
  </si>
  <si>
    <t>SPOJNI MATERIJAL - OKNA</t>
  </si>
  <si>
    <t>Komplet spojnog materijala i potrošnog materijala za izvedbu priključka na vodovodnu mrežu.</t>
  </si>
  <si>
    <t>Komplet spojnog i potrošnog materijala iz polipropilena, PN 10 bara za izvedbu sklopova ventilskih okana</t>
  </si>
  <si>
    <t>UKUPNO SPOJNI MATERIJAL - OKNA</t>
  </si>
  <si>
    <t>SPOJNI MATERIJAL - CJEVOVOD</t>
  </si>
  <si>
    <t>Komplet tlačnog spojnog materijala PN10 iz polipropilena, za PE cjevovode dimenzije 25, 32 i 40mm.</t>
  </si>
  <si>
    <t>UKUPNO SPOJNI MATERIJAL - CJEVOVOD</t>
  </si>
  <si>
    <t>PE CIJEVI</t>
  </si>
  <si>
    <t>Cijev iz polietilena za izvedbu razvoda instalacije za opskrbu rasprskivača                PE cijev Ø 25 mm, 10 bara</t>
  </si>
  <si>
    <t>Cijev iz polietilena za izvedbu razvoda instalacije za opskrbu rasprskivača                PE cijev Ø 32 mm, 10 bara</t>
  </si>
  <si>
    <t>Cijev iz polietilena za izvedbu razvoda instalacije za opskrbu rasprskivača                PE cijev Ø 40 mm, 10 bara</t>
  </si>
  <si>
    <t>UKUPNO CIJEVI</t>
  </si>
  <si>
    <t>INSTALATERSKI RADOVI</t>
  </si>
  <si>
    <t>Ugradnja PE cjevovoda za vanjsku instalaciju navodnjavanja, uključivo dopremu, polaganje u pripremljeni rov i sva potrebna spajanja polipropilenskim spojnim elementima. Stavka uključuje i istovremeno polaganje električnog kabla u zajednički rov s vodovodnom instalacijom sa svim potrebnim spajanjem nastavaka kabla vodotijesnim spojnicama. Obračun po duljini ugrađene vodovodne instalacije.</t>
  </si>
  <si>
    <t>Ugradnja rasprskivača na postavljenu vodovodnu instalaciju, uključivo bušenje otvora u PE cjevovodu i montažu spojeva na cjevovod, sva potrebna visinska podešavanja, osiguranje spojeva i brtvljenja.</t>
  </si>
  <si>
    <t>Ugradnja sklopova ventilskih okana, uključivo stabilizaciju okna sječenom blok opekom i izradu drenažne podloge.</t>
  </si>
  <si>
    <t>Ispiranje instalacije po sekcijama za vrijeme ugradnje, tlačne probe po sekcijama tlačnih vodova, puštanje u pogon i prilagodba sustava.</t>
  </si>
  <si>
    <t>paušal</t>
  </si>
  <si>
    <t>Naknadna prilagodba rasprskivača sa korekcijom položaja nakon završetka radova na osnivanju travnjaka i ugradnji biljnog materijala.</t>
  </si>
  <si>
    <t>Ugradnja programatora u šahtu sa svim potrebnim radovima.</t>
  </si>
  <si>
    <t>UKUPNO INSTALATERSKI RADOVI</t>
  </si>
  <si>
    <t>ZEMLJANI I GRAĐEVINSKI RADOVI</t>
  </si>
  <si>
    <t>Strojni iskop rova 20 cm x 40 cm, u tlu III-IV kategorije (zasuti materijal u površinama na kojima se osniva travnjak), uključivo zatrpavanje rova materijalom iz iskopa nakon ugradnje instalacije, te uklanjanje oštrog kamenja i odvoz na deponij unutar gradilišta *</t>
  </si>
  <si>
    <t>Ručni iskop rova za lateralne linije, u profilu 20 cm x30 cm u tlu III-IVkategorije. Stavka uključuje mjestimično razbijanje kamene mase ručnim kompresorom i uklanjanje oštrog kamenja sa odvozom na deponij unutar gradilišta *</t>
  </si>
  <si>
    <t>Kombinirani iskop u tlu III-V kategorije za ugradnju ventilskih okana i rasprskivača.</t>
  </si>
  <si>
    <t>UKUPNO ZEMLJANI I GRAĐEVINSKI RADOVI</t>
  </si>
  <si>
    <t>RAZNI RADOVI</t>
  </si>
  <si>
    <t>Iskolčenje trase cjevovoda i položajno iskolčenje rasprskivača i ostalih elemenata sustava, uključivo sve naknadne položajne prilagodbe točaka.</t>
  </si>
  <si>
    <t xml:space="preserve">Start-up sustava za navodnjavanje s puštanjem u pogon i optimizacijom sustava, unosom podataka i referentnih režima navodnjavanja do pune funkcije i primopredaje investitoru. </t>
  </si>
  <si>
    <t>Prvo zimsko ispuštanje sustava komprimiranim zrakom i prvo proljetno puštanje sustava u pogon.</t>
  </si>
  <si>
    <t>UKUPNO RAZNI RADOVI</t>
  </si>
  <si>
    <t>Dobava i planiranje zemlje</t>
  </si>
  <si>
    <t xml:space="preserve">Sijanje travnjaka, dobava humusa , frezanje </t>
  </si>
  <si>
    <t>Dobava i sadnja ukrasnih maslina (80 god.)</t>
  </si>
  <si>
    <t>Dobava i sadnja mediteranskih biljaka (lavanda, ružmarin, smilje)</t>
  </si>
  <si>
    <t>UKUPNO ZEMLJANI RADOVI</t>
  </si>
  <si>
    <t>Montaža i dorada kamenih klupa u vlasništvu investitora 1200x400 mm.</t>
  </si>
  <si>
    <t>Kamene klupe montiraju se na pripremljene temelje 40x40x30. Rad uključuje iskop i betoniranje temelja betonom MB 250, a svaka kamena klupa se postavlja  na dva betonska temelja. Obračun po komadu.</t>
  </si>
  <si>
    <t>Kamene klupe montiraju se na pripremljene temelje 40x40x30. Rad uključuje iskop i betoniranje temelja betonom MB 250, a svaka kamena klupa se postavlja  na dva betonska temelja. Kameni stol se montira na na pripremljene temelje 100x40x50. Rad uključuje iskop i betoniranje temelja betonom MB 250, a stol se postavlja na dva kamena nosača stola na betonske temelje. Obračun paušalno za 6 klupa i kameni stol. Obračun paušalno.</t>
  </si>
  <si>
    <t>Dobava i montaža kanti za odvojeno skupljanje smeća. Komplet 3 kante po 120l. Obračun paušalno po kompletu.</t>
  </si>
  <si>
    <t>Dobava i montaža kanti za skupljanje smeća</t>
  </si>
  <si>
    <t>3.1.1.</t>
  </si>
  <si>
    <t>ARMIRANOBETONSKI RADOVI</t>
  </si>
  <si>
    <t>3.3.1.</t>
  </si>
  <si>
    <t>3.3.2.</t>
  </si>
  <si>
    <t>3.3.4.</t>
  </si>
  <si>
    <t>ARMIRANOBETONSKI RADOVI Kn</t>
  </si>
  <si>
    <t>U cijenu je uračunata dobava sveg potrebnog matrijala, doprema na mjesto montaže i montaža iste. Ograda u RAL 6005 boji</t>
  </si>
  <si>
    <t>4.3.</t>
  </si>
  <si>
    <t>4.4.</t>
  </si>
  <si>
    <t>OGRADA NACIONALNOG CENTRA PLJOČKANJA</t>
  </si>
  <si>
    <t>5. RADOVI NA NAVODNJAVANJU I SADNJI TRAVE NA PLJOČKALIŠTU</t>
  </si>
  <si>
    <t>5.1.1.</t>
  </si>
  <si>
    <t>5.2.</t>
  </si>
  <si>
    <t>5.2.2.</t>
  </si>
  <si>
    <t>5.3.3.</t>
  </si>
  <si>
    <t>5.4.</t>
  </si>
  <si>
    <t>5.2.3.</t>
  </si>
  <si>
    <t>5.2.4.</t>
  </si>
  <si>
    <t>5.2.5.</t>
  </si>
  <si>
    <t>5.2.6.</t>
  </si>
  <si>
    <t>5.2.7.</t>
  </si>
  <si>
    <t>5.2.1.</t>
  </si>
  <si>
    <t>5.3.</t>
  </si>
  <si>
    <t>5.3.1.</t>
  </si>
  <si>
    <t>5.3.2.</t>
  </si>
  <si>
    <t>5.3.4.</t>
  </si>
  <si>
    <t>5.3.5.</t>
  </si>
  <si>
    <t>7.1.</t>
  </si>
  <si>
    <t>8.1.</t>
  </si>
  <si>
    <t>8.2.</t>
  </si>
  <si>
    <t>8.3.</t>
  </si>
  <si>
    <t>9.1.</t>
  </si>
  <si>
    <t>9.2.</t>
  </si>
  <si>
    <t>9.3.</t>
  </si>
  <si>
    <t>9.4.</t>
  </si>
  <si>
    <t>9.5.</t>
  </si>
  <si>
    <t>9.6.</t>
  </si>
  <si>
    <t>10.1.</t>
  </si>
  <si>
    <t>10.2.</t>
  </si>
  <si>
    <t>5.4.1.</t>
  </si>
  <si>
    <t>5.4.2.</t>
  </si>
  <si>
    <t>5.5.</t>
  </si>
  <si>
    <t>5.5.1.</t>
  </si>
  <si>
    <t>5.6.</t>
  </si>
  <si>
    <t>5.6.1.</t>
  </si>
  <si>
    <t>5.6.2.</t>
  </si>
  <si>
    <t>5.6.3.</t>
  </si>
  <si>
    <t>5.7.</t>
  </si>
  <si>
    <t>5.7.1.</t>
  </si>
  <si>
    <t>5.7.2.</t>
  </si>
  <si>
    <t>5.7.3.</t>
  </si>
  <si>
    <t>5.7.4.</t>
  </si>
  <si>
    <t>5.7.5.</t>
  </si>
  <si>
    <t>5.7.6.</t>
  </si>
  <si>
    <t>5.7.7.</t>
  </si>
  <si>
    <t>5.8.</t>
  </si>
  <si>
    <t>5.8.1.</t>
  </si>
  <si>
    <t>5.8.2.</t>
  </si>
  <si>
    <t>5.8.3.</t>
  </si>
  <si>
    <t>5.9.</t>
  </si>
  <si>
    <t>5.9.1.</t>
  </si>
  <si>
    <t>5.9.2.</t>
  </si>
  <si>
    <t>5.9.3.</t>
  </si>
  <si>
    <t>5.10.</t>
  </si>
  <si>
    <t>5.10.1.</t>
  </si>
  <si>
    <t>5.10.2.</t>
  </si>
  <si>
    <t>5.10.3.</t>
  </si>
  <si>
    <t>5.10.4.</t>
  </si>
  <si>
    <t>6.6.</t>
  </si>
  <si>
    <t>6.7.</t>
  </si>
  <si>
    <t>6.8.</t>
  </si>
  <si>
    <t>Dobava i montaža Prefabricirani objekt dim.600x248 – OBJEKT URED sa WC-om - sve prema shemi u projektu</t>
  </si>
  <si>
    <t>zid - izolirani PUR panel sp.40 mm, RAL9002 skriveni spoj, U=0,51 W/m2k</t>
  </si>
  <si>
    <t>krov – izolirani PUR panel sp.30/70 mm, RAL9002, U=0,51 W/m2k</t>
  </si>
  <si>
    <t>pod – čelična konstrukcija (max.opt.350 kg/m2) + cementna iverica s=18,0 mm + PVC podloga 2,0 mm</t>
  </si>
  <si>
    <t>konstrukcija – vareni profilirani toplo cinčani limovi Č+Zn+PUR 2K RAL9002 (AKZ C3), poprečne debljine stjenki 2-4 mm</t>
  </si>
  <si>
    <t>01 kom aluminij vrata vanjska RAL9010, profil R40, dim.98x210h, ½ TP staklo 4-12-4 mm</t>
  </si>
  <si>
    <t>01 kom aluminij O/Z prozor RAL9010, profil R40, TP 4-12-4, dim.98x110h</t>
  </si>
  <si>
    <t>02 kom int.rasvjetno tijelo PC IP65, LED 2x36W T8, sa prekidačem</t>
  </si>
  <si>
    <t>02 kom utičnica 10-16A + Gn SHUKO</t>
  </si>
  <si>
    <t>02 kpl sanitarni čvor M/Ž – u sklopu kontejnera, prilaz izvana</t>
  </si>
  <si>
    <t>o 01 kpl pregradna stijena panel S40 – prema specifikaciji</t>
  </si>
  <si>
    <t>o 01 kom aluminij vrata vanjska RAL9010, profil R40, dim.70x210h, slijepa</t>
  </si>
  <si>
    <t>o 01 kpl WC školjka keramika sa vodokotlićem, četka, držač za papir</t>
  </si>
  <si>
    <t>o 01 kpl umivaonik keramika 36x45 sa mješalicom H+T voda, ogledalo dim.60x40</t>
  </si>
  <si>
    <t>o 01 kom int.rasvjetno tijelo PC IP65, LED 2x36W T8, sa prekidačem</t>
  </si>
  <si>
    <t>01 kom razvodna kutija sa osiguračima po CEE normi sa FID 40/0.03A 3P</t>
  </si>
  <si>
    <t>Ugradnja betonskih rubnjaka C30/37 dimenzije 8/20 na podlogu od betona C 12/15 po pravcu i niveleti. Rubnjake nije potrebno spajati cementnim mortom jer se spajaju na utor-pero. Otporni su na sol i smrzavanje. Trebaju udovoljiti normi HRN EN 1340:2004.</t>
  </si>
  <si>
    <t>6.9.</t>
  </si>
  <si>
    <t xml:space="preserve">Dobava i ugradnja betonskih rubnjaka presjeka 10/20 cm od betona klase C30/37. Rubnjake postaviti u ravnini planirane nivelete pljočkališta. Ugrađeni rubnjak ne smije imati pukotine ili bilo kakva druga oštećenja. </t>
  </si>
  <si>
    <t>postavljanje parkovnog rubnjaka 75x20x10</t>
  </si>
  <si>
    <t>OBJEKTI U PROSTORU NACIONALNOG CENTRA PLJOČKANJA</t>
  </si>
  <si>
    <t>OBJEKTI U OKOLIŠU</t>
  </si>
  <si>
    <t>UREĐENJE PARKIRALIŠTA</t>
  </si>
  <si>
    <t>7.2.</t>
  </si>
  <si>
    <t>7.3.</t>
  </si>
  <si>
    <t>NACIONALNI CENTAR PLJOČKANJA</t>
  </si>
  <si>
    <t>Zona malonogometnog igrališta-obuhvat od 1,5 m oko postojeće asfaltne površine</t>
  </si>
  <si>
    <t>Zona skate parka</t>
  </si>
  <si>
    <t>PRIPREMA I POSTAVLJANJE ASFALTNE PODLOGE NA LOKACIJI SKATE PARKA I SANACIJA ASFALTNIH POVRŠINA NA MALONOGOMETNOM IGRALIŠTU</t>
  </si>
  <si>
    <t xml:space="preserve">Dobava i ugradnja betonskih rubnjaka presjeka 10/20 cm od betona klase C30/37. Rubnjake postaviti u ravnini nivelete asfalta prema skate parku, dječjem parku i fitnesu. Ugrađeni rubnjak ne smije imati pukotine ili bilo kakva druga oštećenja. </t>
  </si>
  <si>
    <t>PRIPREMA I POSTAVLJANJE ASFALTNE PODLOGE NA LOKACIJI SKATE PARKA I SANACIJA ASFALTNIH POVRŠINA NA MALONOGOMETNOM IGRALIŠTU kn</t>
  </si>
  <si>
    <t>Strojni iskop i zatrpavanje kanala za dovod vodovodne cijevi iz prostora glavne zgrade-svlačionica do trošila u zamljištu III-V kategorije potrebne dubine.</t>
  </si>
  <si>
    <t>REKAPITULACIJA VODOVODNA MREŽA</t>
  </si>
  <si>
    <t>2.3.2.</t>
  </si>
  <si>
    <t>2.3.3.</t>
  </si>
  <si>
    <t>2.3.4.</t>
  </si>
  <si>
    <t>3.1.1</t>
  </si>
  <si>
    <t>3.2.1.</t>
  </si>
  <si>
    <t>3.2.2.</t>
  </si>
  <si>
    <t>RASVJETA SPORTSKOG KOMPLEKSA</t>
  </si>
  <si>
    <t>ARMIRANO BETONSKI OGRADNI ZIDOVI</t>
  </si>
  <si>
    <t>Izrada tribine na malonogomentom igralištu. Tribina se izrađuje na način da se betonira temelj dimenzija 50x30 te se na njega obzida zid od betonskih blokova širine 20 cm, na kojega se betonira AB ploča debljine 10 cm kao podloga za montažu plastičnih sjedalica. Prednja strana se gletuje građevinskim ljepilom i premazuje bojom po izboru investitora.</t>
  </si>
  <si>
    <t xml:space="preserve">Dobava i ugradnja panelne ograde visine 2,00 m. </t>
  </si>
  <si>
    <t>Duljina panela 2500 mm, debljina horizontalne i vertikalne žice panela 5 mm. Otvor okna panela 200/55 mm. Visina stupa panela 1,90m, DIM 50/70 mm. Paneli se montiraju u prihvatne utore u osi stupa.</t>
  </si>
  <si>
    <t>Duljina panela 2500 mm, debljina horizontalne i vertikalne žice panela 5 mm. Otvor okna panela 200/55 mm. Visina stupa panela 2,40m, DIM 50/70 mm. Paneli se montiraju u prihvatne utore u osi stupa.</t>
  </si>
  <si>
    <t>7.1.1.</t>
  </si>
  <si>
    <t>PRIPREMNI I ZEMLJANI RADOVI</t>
  </si>
  <si>
    <t>8. GLAVNO PARKIRALIŠTE SPORTSKOG CENTRA</t>
  </si>
  <si>
    <t>8.1.1.</t>
  </si>
  <si>
    <t>8.1.2.</t>
  </si>
  <si>
    <t>8.2.1.</t>
  </si>
  <si>
    <t>8.2.2.</t>
  </si>
  <si>
    <t>8.3.1.</t>
  </si>
  <si>
    <t>8.3.2.</t>
  </si>
  <si>
    <t>OBJEKTI U PROSTORU</t>
  </si>
  <si>
    <t>9. OBJEKTI  U OKOLIŠU SPORTSKOG CENTRA</t>
  </si>
  <si>
    <t>OBJEKTI U OKOLIŠU SPORTSKOG CENTRA</t>
  </si>
  <si>
    <t>ASFALTERSKI RADOVI SKATE I IGRALIŠTE</t>
  </si>
  <si>
    <t>A</t>
  </si>
  <si>
    <t>C</t>
  </si>
  <si>
    <t xml:space="preserve">10. </t>
  </si>
  <si>
    <t>SANACIJA ZGRADE FITNESS DVORANE</t>
  </si>
  <si>
    <t>10. ADAPTACIJA POSTOJEĆE ZGRADE FITNESS CENTRA</t>
  </si>
  <si>
    <t>10.1.1.</t>
  </si>
  <si>
    <t>10.1.2.</t>
  </si>
  <si>
    <t>10.1.3.</t>
  </si>
  <si>
    <t>Izrada metalne ograde na terasi ispred Fitnes dvorane</t>
  </si>
  <si>
    <t>Obračun po metru dužnom</t>
  </si>
  <si>
    <t>Dobava, isporuka i ugradnja rasvjetnog čeličnog konusnog stupa visine 10 m s temeljnim vijcima</t>
  </si>
  <si>
    <t>Konzola za 2 reflektora</t>
  </si>
  <si>
    <t>Dobava i ugradnja razdjelnica RRP</t>
  </si>
  <si>
    <t>Elektro ormar s prekidačem</t>
  </si>
  <si>
    <t>Montaža rasvjetnih stupova, konzola, reflektora, razdjelnice i ormara</t>
  </si>
  <si>
    <t xml:space="preserve">Dobava i ugradnja elektroenergetskog kabela FG16 4x16.Polaganje u PVC cijev. </t>
  </si>
  <si>
    <t>Dobava i ugradnja elektroenergetskog kabela FG16 3x2,5</t>
  </si>
  <si>
    <t>Dobava i ugradnja FeZn trake 30x4 mm za uzemljenje rasvjetnih stupova. Traka se polaže u rov 20 cm udaljena od elektroenergetskog kabela.</t>
  </si>
  <si>
    <t>Traka upozorenja crvena</t>
  </si>
  <si>
    <t>Štitnik PVC crveni</t>
  </si>
  <si>
    <t>Izrada projekta izvedenog stanja</t>
  </si>
  <si>
    <t>Ostali potrošni materijal</t>
  </si>
  <si>
    <t>Dobava i montaža priključnog elektro ormara za priključak na glavni dovod struje</t>
  </si>
  <si>
    <t>Polaganja kabela, FeZN trake, GAL štitnika i trake upozorenja</t>
  </si>
  <si>
    <t>6.10.</t>
  </si>
  <si>
    <t>Dobava i montaža nadstrešnice iza prefabriciranog objekta.</t>
  </si>
  <si>
    <t>Dobava i montaža nadstrešnice 600x330- sve prema shemi u projektu</t>
  </si>
  <si>
    <t>Limarija, opšavi, oluci i cijevi za odvod vode</t>
  </si>
  <si>
    <t>Čelična konstrukcija nadstrešnice, dimenzija 6x3,3x2,5 m. Panel TEK 28, L=3,5 m, 7 kom</t>
  </si>
  <si>
    <t>IZRADA OGRADE I NADSTREŠNICE</t>
  </si>
  <si>
    <t>Uključena izrada, dobava i montaža ograde.</t>
  </si>
  <si>
    <t>Antikorozivna zaštita bojanjem temeljnom i završnom bojom. Ograda će biti izvedena od nosivih vertikalnih stupova 40x40 mm, postavljenih na udaljenosti na oko 2 m,
rukohvata 40x30, donjeg horizontalnog profila 40x30, a između rukohvata i donjeg profila vertikale kvadratni profil
20x20 na razmaku cca 110 mm. Visina ograde 1100 mm</t>
  </si>
  <si>
    <t>10.2.1.</t>
  </si>
  <si>
    <t>10.2.2.</t>
  </si>
  <si>
    <t>3.1.2.</t>
  </si>
  <si>
    <t>3.1.3.</t>
  </si>
  <si>
    <t>4.1.1.</t>
  </si>
  <si>
    <t>4.1.2.</t>
  </si>
  <si>
    <t>4.1.3.</t>
  </si>
  <si>
    <t>4.1.4.</t>
  </si>
  <si>
    <t>4.1.5.</t>
  </si>
  <si>
    <t>Temelji AB zidova</t>
  </si>
  <si>
    <t>Ogradni armiranobetonski zidovi</t>
  </si>
  <si>
    <t>ARMIRANOBETONSKI RADOVI UKUPNO Kn</t>
  </si>
  <si>
    <t>7.1.2.</t>
  </si>
  <si>
    <t>7.1.3.</t>
  </si>
  <si>
    <t>7.2.1.</t>
  </si>
  <si>
    <t>7.2.3.</t>
  </si>
  <si>
    <t>7.2.4.</t>
  </si>
  <si>
    <t>7.2.5.</t>
  </si>
  <si>
    <t>7.2.6.</t>
  </si>
  <si>
    <t>7.2.7.</t>
  </si>
  <si>
    <t>7.2.8.</t>
  </si>
  <si>
    <t>7.2.9.</t>
  </si>
  <si>
    <t>7.3.1.</t>
  </si>
  <si>
    <t>7.3.2.</t>
  </si>
  <si>
    <t>7.3.3.</t>
  </si>
  <si>
    <t>7.3.4.</t>
  </si>
  <si>
    <t>7.3.5.</t>
  </si>
  <si>
    <t>7.3.6.</t>
  </si>
  <si>
    <t>7.3.7.</t>
  </si>
  <si>
    <t>7.3.8.</t>
  </si>
  <si>
    <t>7.3.9.</t>
  </si>
  <si>
    <t>7.3.10.</t>
  </si>
  <si>
    <t>7.3.11.</t>
  </si>
  <si>
    <t>7.3.12.</t>
  </si>
  <si>
    <t>7.3.13.</t>
  </si>
  <si>
    <t>7.3.14.</t>
  </si>
  <si>
    <t>7.3.15.</t>
  </si>
  <si>
    <t>7.3.16.</t>
  </si>
  <si>
    <t>7.3.17.</t>
  </si>
  <si>
    <t>7.3.18.</t>
  </si>
  <si>
    <t>7.3.19.</t>
  </si>
  <si>
    <t>7.3.20.</t>
  </si>
  <si>
    <t>7.3.21.</t>
  </si>
  <si>
    <t>7.3.23.</t>
  </si>
  <si>
    <t>7.3.22.</t>
  </si>
  <si>
    <t>7.3.24.</t>
  </si>
  <si>
    <t>GLAVNO PARKIRALIŠTE UKUPNO kn</t>
  </si>
  <si>
    <t>8.</t>
  </si>
  <si>
    <t>9.</t>
  </si>
  <si>
    <t xml:space="preserve">1. ZEMLJANI RADOVI </t>
  </si>
  <si>
    <t>2. FEKALNA KANALIZACIUA</t>
  </si>
  <si>
    <t xml:space="preserve">obračun po m3 </t>
  </si>
  <si>
    <t>3. ARMIRANOBETONSKI RADOVI</t>
  </si>
  <si>
    <t>FEKALNA KANALIZACIJA Kn</t>
  </si>
  <si>
    <t>4. OGRADA NACIONALNOG CENTRA PLJOČKANJA</t>
  </si>
  <si>
    <t>Spoj na postojeći vod</t>
  </si>
  <si>
    <t xml:space="preserve"> RADOVI NA NAVODNJAVANJU I SADNJI TRAVE NA PLJOČKALIŠTU kn</t>
  </si>
  <si>
    <t>ZEMLJANI RADOVI I SADNJA TRAVE</t>
  </si>
  <si>
    <t>6. OBJEKTI  U OKOLIŠU NACIONALNOG CENTRA PLJOČKANJA</t>
  </si>
  <si>
    <t>7. UREĐENJE PARKIRALIŠTA NACIONALNOG CENTRA PLJOČKANJA</t>
  </si>
  <si>
    <t>7.2.2.</t>
  </si>
  <si>
    <t>POSTAVLJANJE UMJETNE TRAVE</t>
  </si>
  <si>
    <t xml:space="preserve">Dobava i montaža nadstrešnice </t>
  </si>
  <si>
    <t>OPREMA</t>
  </si>
  <si>
    <t>11.</t>
  </si>
  <si>
    <t>USLUGE</t>
  </si>
  <si>
    <t/>
  </si>
  <si>
    <t xml:space="preserve">Podešavanje optike i ispitivanje kamera, programiranje, podešavanje i ispitivanje digitalnog videosnimača. </t>
  </si>
  <si>
    <t>Tehnička podrška kod uhodavanja sustava, naknadnih korekcija vidnog polja i postavki kamera, snimača, mrežnog rada i sl., dodatna obuka korisnika i ažuriranje dokumentacije prema korekcijama u periodu od 30 dana nakon primporedaje</t>
  </si>
  <si>
    <t>Izrada i predaja korisniku projekta izvedenog stanja sa unešenim svim izmjenama, dodatnim korekcijama unutar 30 dana od uhodavanja sustava i dodacima u odnosu na originalni izvedbeni projekat. Projekat se predaje u 3 pisana, uvezena i numerirana primjerka. Prilikom predaje projekta vrši se ovjera u svim primjercima i upis u evidenciju prema Zakonu o privatnoj zaštiti.
Primopredaja sustava, projekt izvedenog stanja i upute za rukovanje, izrada dokumentacije propisane  Pravilnikom o uvjetima i načinu provedbe tehničke zaštite (NN 198/03).</t>
  </si>
  <si>
    <t xml:space="preserve">Dobava i ugradnja u mrežni video snimač Hard Diska kapaciteta 2TB </t>
  </si>
  <si>
    <t>INSTALACIJSKI MATERIJAL I PRIBOR</t>
  </si>
  <si>
    <t>Dobava, polaganje u cijevi i označavanje signalnog kabla UTP Cat5 AWG24</t>
  </si>
  <si>
    <t>Dobava i polaganje PVC rebraste 16-23 mm sa priborom, za polaganje kablova.</t>
  </si>
  <si>
    <t xml:space="preserve">Ostali sitni nepredviđeni materijal i pribor (Konektor RJ-45 x 12kom, </t>
  </si>
  <si>
    <t>DOBAVA I MONTAŽA VIDEO NADZORA</t>
  </si>
  <si>
    <t>11. DOBAVA I MONTAŽA VIDEO NADZORA SPORTSKOG CENTRA</t>
  </si>
  <si>
    <t>11.1.</t>
  </si>
  <si>
    <t>11.1.1.</t>
  </si>
  <si>
    <t>11.1.2.</t>
  </si>
  <si>
    <t>11.3.3.</t>
  </si>
  <si>
    <t>11.3.4.</t>
  </si>
  <si>
    <t>11.1.3.</t>
  </si>
  <si>
    <t>11.1.4.</t>
  </si>
  <si>
    <t>11.1.5.</t>
  </si>
  <si>
    <t>11.2.</t>
  </si>
  <si>
    <t>11.3.</t>
  </si>
  <si>
    <t>11.3.1.</t>
  </si>
  <si>
    <t>11.3.2.</t>
  </si>
  <si>
    <t>ADAPTACIJA ZGRADE FITNESS CENTRA</t>
  </si>
  <si>
    <t>11.2.1.</t>
  </si>
  <si>
    <t>11.2.2.</t>
  </si>
  <si>
    <t>11.2.3.</t>
  </si>
  <si>
    <t>11.2.4.</t>
  </si>
  <si>
    <t>RADOVI NA NAVODNJAVANJU I SADNJI TRAVE</t>
  </si>
  <si>
    <t>IZGRADNJA I UREĐENJE SPORTSKOG CENTRA SV. PETAR U ŠUMI</t>
  </si>
  <si>
    <t>01/I-2021-GP</t>
  </si>
  <si>
    <t>Visina zidova prema projektu iznosi 150 cm uz Nacionalni pljočkarski centar prema polivalentnim igralištima, 50 cm kao ogradni zid prema susjednoj parceli s južne strane i 50cm uz rub Nacionalnog pljočkarskog centra prema parkingu.</t>
  </si>
  <si>
    <t>beton- zid od 1,5x0,2</t>
  </si>
  <si>
    <t>RASVJETA SPORTSKOG CENTRA</t>
  </si>
  <si>
    <t xml:space="preserve">Visina zidova prema projektu iznosi 100 između malonogometnog igrališta, ceste i parkinga i fitnes parka. </t>
  </si>
  <si>
    <t>OSNOVNI TROŠKOVNIK-INFRASTRUKTURA</t>
  </si>
  <si>
    <t>Izrada asfaltnog sloja AC 11SURF 50/70 d=5 cm za prostor skateparka</t>
  </si>
  <si>
    <t>Izrada gornjeg bitumeniziranog završnog sloja AC 11SURF debljine 5,0 cm.  U cijeni su sadržani svi troškovi nabave materijala, proizvodnje i ugradnje asfaltne mješavine, prijevoz, oprema i sve ostalo što je potrebno za potpuno izvođenje radova. Obračun je po m2 površine stvarno položenog i ugrađenog bitumeniziranog završnog sloja. Izvedba i kontrola kakvoće prema (HRN EN 13108-1)  i tehničkim svojstvima i zahtjevima za građevne proizvode za proizvodnju asfaltnih mješavina i za asfaltne slojeve. Asfaltna  mješavina se proizvodi u asfaltnim bazama uz kontrolu pojedinih materijala, kontrolu postrojenja i kontrolu proizvedene asfaltne mješavine, te se prevozi do mjesta ugradnje. Ugradnja asfaltbetona vrši se strojno - finišerima, te zbija valjcima.</t>
  </si>
  <si>
    <t>TROŠKOVNIK</t>
  </si>
  <si>
    <t>OPĆINA SV. PETAR U ŠUMI</t>
  </si>
  <si>
    <t xml:space="preserve">Projektanti:   Željko Paliska, dipl ing.arh </t>
  </si>
  <si>
    <t>Plannova d.o.o. Viškovo</t>
  </si>
  <si>
    <t xml:space="preserve">                        Valentina Kiđoši, dipl. ing. arh</t>
  </si>
  <si>
    <t>8.3.3.</t>
  </si>
  <si>
    <t>Dobava i montaža stupa za zastavu 5000x100 na ulazu sa strane parkirališta. Postolje se montira na na betonski temelj 50x50x50 cm.</t>
  </si>
  <si>
    <t xml:space="preserve">Izrada linijskog kanala uz rub opločnika cijelom dužinom šetnice s odvodnjom prema upojnom bunaru </t>
  </si>
  <si>
    <t>Dobava i montaža ACO kutni element za kanal s rasporom</t>
  </si>
  <si>
    <t>planiranje i poravnanje temeljnog tla kamenom frakcijiom od 0-16mm</t>
  </si>
  <si>
    <t xml:space="preserve">Planiranje i poravnjanje eventualnih neravnina na temeljnom tlu. </t>
  </si>
  <si>
    <t>zatrpavanje sitnim materijalom granulacije 4-8 mm(rizla)</t>
  </si>
  <si>
    <t>Iskolčenje osi trase, profila i poligona te osiguranje iskolčenja  u stavkama</t>
  </si>
  <si>
    <t>Betoniranje parapetnog dijela ogradnih zidova betonom razreda tlačne čvrstoće C25/30 u dvostranoj glatkoj oplati.</t>
  </si>
  <si>
    <t>Izrada tribine na nacionalnom pljočkarskom centru. Tribina se izrađuje na način da se betonira temelj dimenzija 50x30 te se na njega obzida zid od betonskih blokova širine 20 cm, na kojega se betonira AB ploča debljine 10 cm kao podloga za montažu plastičnih sjedalica. Prednja strana se gletuje građevinskim ljepilom i premazuje bojom po izboru investitora.</t>
  </si>
  <si>
    <t>3.3.5.</t>
  </si>
  <si>
    <t>Izrada stepenica za pristup s pješačke staze na Nacionalni pljočkarski centar. Stepenice se izrađuju na način da se betonira temelj dimenzija 200x50x30 te se na njega izrađuju 9 stepenica dimenzija 200x17x30 cm.</t>
  </si>
  <si>
    <t>beton za temelje i stepenice</t>
  </si>
  <si>
    <t>Dobava i montaža dvokrilnih vrata dimenzija 2000/1000</t>
  </si>
  <si>
    <t>Dobava i montaža reklamnog loga Nacionalnog centra pljočkanja (100x80 cm) s istočne strane</t>
  </si>
  <si>
    <t>Montaža i dorada kamenog stola i klupa  iza prefabriciranog objekta u vlasništvu investitora. Kameni stol 2500 x1000 mm, klupe 1200x400mm.</t>
  </si>
  <si>
    <t>Iskop temeljnih traka u zemljištu bez obzira na kategoriju u dubinu minimalno 50 cm od kote uređenog terena. Iskopani materijal zbrinuti na mjesnom deponiju koji odredi investitor.</t>
  </si>
  <si>
    <t>Betoniranje temeljnih TRAKA na poziciji točno određenoj prema shemi ugradnje kontejnera. Beton klase C25/30, dimenzije temelja 30x50 cm, dimenzije nadtemelja 20x30 cm.</t>
  </si>
  <si>
    <t>oplata</t>
  </si>
  <si>
    <t>armatura</t>
  </si>
  <si>
    <t>Nasipavanje površine ispod kontejnera slojem tucanika 8-16 mm u debljini sloja od 15 cm</t>
  </si>
  <si>
    <t>6.11.</t>
  </si>
  <si>
    <t>Planiranje i poravnjanje eventualnih neravnina na temeljnom tlu</t>
  </si>
  <si>
    <t>Sanacija asfaltnih površina na malonogometnom igralištu</t>
  </si>
  <si>
    <t>kanal za dovodnu cijev, obračun po dužnom metru</t>
  </si>
  <si>
    <t>Strojni iskop i zatrpavanje kanala za dovod kabla rasvjete s glavnog ormara investitora u zamljištu III-V kategorije potrebne dubine.</t>
  </si>
  <si>
    <t>Elektro ormar s dva prekidača</t>
  </si>
  <si>
    <t>Red. 
br.</t>
  </si>
  <si>
    <t>Opis stavke</t>
  </si>
  <si>
    <t>Jedinica mjere</t>
  </si>
  <si>
    <t>Predviđena količina</t>
  </si>
  <si>
    <t>Jedinična cijena</t>
  </si>
  <si>
    <t>Ukupno</t>
  </si>
  <si>
    <t>1. OPREMA IGRALIŠTA</t>
  </si>
  <si>
    <t>Nogometni mobilni aluminijski gol, boja aluminija,  dimenzija 300 x 200 cm, izrađen kompletno iz ovalnih profila 120 x 100 mm (vratnice,  prečka i stražnji oslonac) sa bočnim držačima mreže i pripadajućom mrežom PP 5 mm u bijeloj boji. Dobava, doprema i montaža.  U stavku je uključen sav rad i materijal do potpune gotovosti.</t>
  </si>
  <si>
    <t>Ručna četka širine 60 cm, duljina plastičnih niti 10 cm s drvenim držalom za ručno četkanje umjetne trave.</t>
  </si>
  <si>
    <t>2. UMJETNI TRAVNJAK</t>
  </si>
  <si>
    <t>Izrada amortizirajućeg nosivog sloja debljine 25 mm  koji se izrađuje na samoj lokaciji mješavinom crnog SBR gumenog granulata granulacije 1-6 mm i poliuretanskog veziva koja se strojno  mješa u posebnim mješačima.   Amortizirajući sloj se nanosi s posebnim strojem "finišerom" sa laserskom nivelacijom  na prethodno pripremljenu podlogu, koju prije postave mora odobriti  nadzorni inženjer. Prije ugradnje umjetne trave amortizirajući sloj mora odstajati min. 2 dana. Materijal se ugrađuje kod vanjske temp. iznad 10°C.  Stavka obuhvaća sav rad i materijal do potpune gotovosti.  Završni sloj preuzima nadzorni inženjer i upisom u građevinski dnevnik odobrava nastavak radova. Dobava, doprema i ugradnja.</t>
  </si>
  <si>
    <t xml:space="preserve">Obračun se vrši prema stvarno izvedenoj površini. </t>
  </si>
  <si>
    <t>Dobava, doprema i ugradnja umjetne trave za nogomet, s uvijenim vlatima umjetne trave ili jednakovrijedno prema donjim karakteristikama jednokovrijednosti. Umjetna trava mora zadovoljiti  kriterije FIFA-e (Federation Internationale de Football Association) potrebnim za ishođenje jednog od FIFA QUALITY certifikata. Umjetna trava se isporučuje u rolama širine 4 m, a međusobni spojevi umjetne trave lijepe se posebnim geotekstilnim spojnim trakama i jednokomponentnim poliuretanskim zelenim ljepilom  koje reagira u dodiru s vodom. Priložiti originalne tehničke listove proizvođača ponuđenih proizvoda. Jedinična cijena uključuje sav rad, materijal i transport položene umjetne trave poligona, prema uputama i uz nadzor predstavnika proizvođača i nadzornog inženjera. Sve je potrebno dokazati tehničkom dokumentacijom u postupku nuđenja.</t>
  </si>
  <si>
    <t xml:space="preserve"> Minimalne karakteristike jednakovrijednosti umjetne trave:</t>
  </si>
  <si>
    <t>Izgled (oblik) vlakana: teksturirano uvijena (kovrčava) vlakna</t>
  </si>
  <si>
    <t>Boja: zelena - dvobojna (bicolor)</t>
  </si>
  <si>
    <t>Fibrilacija vlakana:  nefibrilirana vlakna</t>
  </si>
  <si>
    <t>Materijal : 100 % PE (Polietilen s Cool Plus funkcijom)</t>
  </si>
  <si>
    <t>Broj filamenata: 4</t>
  </si>
  <si>
    <t>Vrsta vlakana (pređe) : monofilament (jednostruki filament)</t>
  </si>
  <si>
    <t>Debljina pređe : min. 250 µm</t>
  </si>
  <si>
    <t>Težina pređe: min. 8.000 dtex</t>
  </si>
  <si>
    <t>Težina pređe konstrukcije: min 880 g/m2</t>
  </si>
  <si>
    <t>Visina vlakna: min 38 mm</t>
  </si>
  <si>
    <t>Ukupna visina: min 33 mm</t>
  </si>
  <si>
    <t>Gustoća šavova: min 110/m'</t>
  </si>
  <si>
    <t>Broj busena po m2: min 11500/m2</t>
  </si>
  <si>
    <t>Broj filamenata po m2:   min. 92000 /m2</t>
  </si>
  <si>
    <t>Tehnologija proizvodnje: Tafting velur</t>
  </si>
  <si>
    <t>Poleđina: minimalno dvoslojna</t>
  </si>
  <si>
    <t>1.Sloj - osnovna tkanina 100% polipropilen UV stabiliziran</t>
  </si>
  <si>
    <t>2. sloj - osnovna stabilizirajuća tkanina 100% polipropilen sa nosivom presvlakom od poliuretana min 650 g/m2,   antibakterijski, antigljivični i vodootporan</t>
  </si>
  <si>
    <t>Širina rola:  min 4m</t>
  </si>
  <si>
    <t>Vodopropusnost: veća od min 500 mm/h</t>
  </si>
  <si>
    <t>Sila izvlačenja busena: min 40 N</t>
  </si>
  <si>
    <t xml:space="preserve">Prirčvršćivanje: Zalijepljeno s vezivom na bazi vode </t>
  </si>
  <si>
    <t>ukupna površina umjetnog travnjaka</t>
  </si>
  <si>
    <t>Dobava, doprema i ugradnja linija od umjetne trave koje se kroje i trajno uljepljuju, kvalitete i u opisu kao stavka 2.,  širine 7,5 cm u bijeloj boji. Linije se kroje i trajno lijepe sa posebnim spojnim trakama i jednokomponentnim poliuretanskim zelenim ljepilom  koje reagira u dodiru s vodom. U stavku je uračunat sav rad i materijal do potpune gotovosti.</t>
  </si>
  <si>
    <t>2.5.</t>
  </si>
  <si>
    <t>Dobava, doprema i strojna ugradnja suhog prosijanog kvarcnog pijeska u količini od 15 kg/m2. Suhi kvarcni pijesak mora biti heterogene teksture, klastično - psamitske nevezane strukture, kompaktnih zrna, u granulaciji između 0,3 - 1,2 mm. U prolasku kroz sito 0,5 mm kumulativni ostatak mora biti 71 %, a kumulativni prolaz 29 %. U prolasku kroz sito 0,71 mm kumulativni ostatak mora biti 45 %, a kumulativni prolaz 55 %. Prije isporuke se ponuđeni pijesak dokazuje izvještajem o ispitivanju u kojem se navode svi prethodno opisani parametri i mišljenje da je isti pogodan za igrališta od umjetne trave.  U stavku je uračunat sav rad i materijal do potpune gotovosti.</t>
  </si>
  <si>
    <t>2.6.</t>
  </si>
  <si>
    <t>Dobava, doprema i strojna ugradnja bojanog SBR (RPU) zelenog granulata, granulacije 0,5 - 2,0 mm, obojan ekološkim bojama. Koristi se 6 % poliuretanske boje u kombinaciji sa 0,5 % katalizatora. Dozvoljena je maksimalna zastupljenost od 1% obojanog granulata promjera ispod 0,5 mm. Usipava se strojno u količini od 5 kg/m2. U stavku je uračunat sav rad i materijal do potpune gotovosti.</t>
  </si>
  <si>
    <t>REKAPITULACIJA</t>
  </si>
  <si>
    <t>Oprema igrališta</t>
  </si>
  <si>
    <t>Umjetni travnjak</t>
  </si>
  <si>
    <t>PDV 25%:</t>
  </si>
  <si>
    <t>SVEUKUPNO s PDV-om:</t>
  </si>
  <si>
    <t>Dobava i montaža nadstrešnice 11000x3000x25000- sve prema shemi u projektu</t>
  </si>
  <si>
    <t>Čelična konstrukcija nadstrešnice, dimenzija 11x3,0x2,5 m. Panel TEK 28, L=3,5 m, 7 kom</t>
  </si>
  <si>
    <t>Konzola za 5 reflektora</t>
  </si>
  <si>
    <t>Površine u Sportskom centru i zoni dječjeg i fitness parka ukupno- obračun po m2</t>
  </si>
  <si>
    <t>Stavkom je obračunato i planiranje dna rova te njegovo zbijanje do MS=25MN/m2. Jediničnom cijenom obuhvaćeno je i odlaganje materijala na deponiju sukladno uputama nadzornog inženjera prema opisu iz OTU-a. Rov veličine 40x40 cm, 180 m dužine.</t>
  </si>
  <si>
    <t>Dobava i montaža dvokrilnih vrata 3000x2000</t>
  </si>
  <si>
    <t>Dobava i montaža dvokrilnih vrata 3000x2500</t>
  </si>
  <si>
    <t>Dobava i montaža kabela FG16OR 5x10mm2 od priključnog ormara do priključnog ormara na rasklopnom prostoru u sportskom centru(zgrada sportskog centra).</t>
  </si>
  <si>
    <t>AO C 16-32A/3</t>
  </si>
  <si>
    <t>AO C 16/1</t>
  </si>
  <si>
    <t>distribucijski blok</t>
  </si>
  <si>
    <t>sabirnica "O" i "Z"</t>
  </si>
  <si>
    <t>Sitni spojni materijal.</t>
  </si>
  <si>
    <t xml:space="preserve">Nepredviđeni radovi u iznosu od 10% ovog dijela troškovnika. </t>
  </si>
  <si>
    <t>postotak</t>
  </si>
  <si>
    <t>Ispitivanje sustava te izdavanje zapisnika od strane ovlaštene ustanove.</t>
  </si>
  <si>
    <t>Izrada projekta izvedenog stanja od strane ovlaštenog inžinjera u dva papirnata oblika te na CD mediju u PDF i DWG formatu.</t>
  </si>
  <si>
    <t>B. TROŠKOVNIK - UREĐENJE NACIONALNOG CENTRA PLJOČKANJA</t>
  </si>
  <si>
    <r>
      <t>m</t>
    </r>
    <r>
      <rPr>
        <vertAlign val="superscript"/>
        <sz val="12"/>
        <rFont val="Calibri"/>
        <family val="2"/>
        <charset val="238"/>
        <scheme val="minor"/>
      </rPr>
      <t>2</t>
    </r>
  </si>
  <si>
    <r>
      <t xml:space="preserve">Ukupna težina umjetne trave: min 1.725 g/m2 </t>
    </r>
    <r>
      <rPr>
        <vertAlign val="superscript"/>
        <sz val="12"/>
        <rFont val="Calibri"/>
        <family val="2"/>
        <charset val="238"/>
        <scheme val="minor"/>
      </rPr>
      <t xml:space="preserve">   </t>
    </r>
  </si>
  <si>
    <t xml:space="preserve">OPREMA IGRALIŠTA </t>
  </si>
  <si>
    <t>UKUPNO:</t>
  </si>
  <si>
    <r>
      <t xml:space="preserve">Dobava i postavljanje drenažne cijevi fi200 te spoj rešetke na upojni bunar.                           </t>
    </r>
    <r>
      <rPr>
        <sz val="12"/>
        <rFont val="Calibri"/>
        <family val="2"/>
        <charset val="238"/>
      </rPr>
      <t>Radovi uključuju  dobavu i ugradnja drenažne cijevi PVC 200mm, izrada obloge cijevi od kam.agregata 4/8, zatepavanja kanala tamopnom. Obračun po m1 ugrađene cijevi</t>
    </r>
  </si>
  <si>
    <r>
      <t xml:space="preserve">Dobava i montaža cijevi </t>
    </r>
    <r>
      <rPr>
        <b/>
        <sz val="12"/>
        <rFont val="Calibri"/>
        <family val="2"/>
        <charset val="238"/>
      </rPr>
      <t>ø75.</t>
    </r>
  </si>
  <si>
    <r>
      <t>Dobava i ugradnja IP kamere u boji, dan/noć IP67, IK10 za vanjsku/unutrašnju montažu, 1/3", F1,4, 4MP progresiv scan CMOS, objektiv od 2,8mm, IC reflektor do 30m, 
• Komp.poz.svjetla: WDR, 3D DNR, HLC, BLC
• Horizontalni vidni kut 104 st.
• KopresijaSMART H.264/H.265
•</t>
    </r>
    <r>
      <rPr>
        <sz val="12"/>
        <color rgb="FFFF0000"/>
        <rFont val="Calibri"/>
        <family val="2"/>
        <charset val="238"/>
        <scheme val="minor"/>
      </rPr>
      <t xml:space="preserve"> </t>
    </r>
    <r>
      <rPr>
        <sz val="12"/>
        <rFont val="Calibri"/>
        <family val="2"/>
        <charset val="238"/>
        <scheme val="minor"/>
      </rPr>
      <t>Rezolucija  4MP (2560 × 1440)@25/30fps, Max. supports 4MP (2688 × 1520)@20 fps</t>
    </r>
    <r>
      <rPr>
        <sz val="12"/>
        <color rgb="FFFF0000"/>
        <rFont val="Calibri"/>
        <family val="2"/>
        <charset val="238"/>
        <scheme val="minor"/>
      </rPr>
      <t xml:space="preserve">
</t>
    </r>
    <r>
      <rPr>
        <sz val="12"/>
        <rFont val="Calibri"/>
        <family val="2"/>
        <charset val="238"/>
        <scheme val="minor"/>
      </rPr>
      <t xml:space="preserve">• Frame Rate Main Stream: 1080P (1 ~ 25/30fps) </t>
    </r>
    <r>
      <rPr>
        <sz val="12"/>
        <color rgb="FFFF0000"/>
        <rFont val="Calibri"/>
        <family val="2"/>
        <charset val="238"/>
        <scheme val="minor"/>
      </rPr>
      <t xml:space="preserve">
</t>
    </r>
    <r>
      <rPr>
        <sz val="12"/>
        <rFont val="Calibri"/>
        <family val="2"/>
        <charset val="238"/>
        <scheme val="minor"/>
      </rPr>
      <t xml:space="preserve">  Sub Stream: D1/CIF(1~25/30fps) </t>
    </r>
    <r>
      <rPr>
        <sz val="12"/>
        <color rgb="FFFF0000"/>
        <rFont val="Calibri"/>
        <family val="2"/>
        <charset val="238"/>
        <scheme val="minor"/>
      </rPr>
      <t xml:space="preserve">
</t>
    </r>
    <r>
      <rPr>
        <sz val="12"/>
        <rFont val="Calibri"/>
        <family val="2"/>
        <charset val="238"/>
        <scheme val="minor"/>
      </rPr>
      <t>• Bit Rate H.265: 12K ~ 6400Kbps; H.264: 32K ~ 10240Kbps</t>
    </r>
    <r>
      <rPr>
        <sz val="12"/>
        <color rgb="FFFF0000"/>
        <rFont val="Calibri"/>
        <family val="2"/>
        <charset val="238"/>
        <scheme val="minor"/>
      </rPr>
      <t xml:space="preserve">
</t>
    </r>
    <r>
      <rPr>
        <sz val="12"/>
        <rFont val="Calibri"/>
        <family val="2"/>
        <charset val="238"/>
        <scheme val="minor"/>
      </rPr>
      <t>• Mreža: Ethernet RJ-45 port (10/100MbpsBase-T)</t>
    </r>
    <r>
      <rPr>
        <sz val="12"/>
        <color rgb="FFFF0000"/>
        <rFont val="Calibri"/>
        <family val="2"/>
        <charset val="238"/>
        <scheme val="minor"/>
      </rPr>
      <t xml:space="preserve">
</t>
    </r>
    <r>
      <rPr>
        <sz val="12"/>
        <rFont val="Calibri"/>
        <family val="2"/>
        <charset val="238"/>
        <scheme val="minor"/>
      </rPr>
      <t>• ONVIF, PSIA, CGI</t>
    </r>
    <r>
      <rPr>
        <sz val="12"/>
        <color rgb="FFFF0000"/>
        <rFont val="Calibri"/>
        <family val="2"/>
        <charset val="238"/>
        <scheme val="minor"/>
      </rPr>
      <t xml:space="preserve">
</t>
    </r>
    <r>
      <rPr>
        <sz val="12"/>
        <rFont val="Calibri"/>
        <family val="2"/>
        <charset val="238"/>
        <scheme val="minor"/>
      </rPr>
      <t xml:space="preserve">• Max. 256 GB SD card 
• Smart Phone iPhone, iPad, Android, Windows Phone
• Napajanje DC12V, PoE (802.3af), 8,3W
Kao model  </t>
    </r>
    <r>
      <rPr>
        <b/>
        <sz val="12"/>
        <rFont val="Calibri"/>
        <family val="2"/>
        <charset val="238"/>
        <scheme val="minor"/>
      </rPr>
      <t xml:space="preserve">IPC-HDBW2431E-S </t>
    </r>
    <r>
      <rPr>
        <sz val="12"/>
        <rFont val="Calibri"/>
        <family val="2"/>
        <charset val="238"/>
        <scheme val="minor"/>
      </rPr>
      <t xml:space="preserve">(Dahua)
</t>
    </r>
  </si>
  <si>
    <r>
      <t>Dobava, montaža i programiranje profesionalnog Digitalnog 4-kanalnog Real time IP NVR, mrežnog snimača sa PoE ulazima.
• IP Video Input: 4ch, ONVIF cameras supported: Profile S, G and T
• Cloud upgrade for NVR and Uniview cameras
• Bandwidth: Incoming 40Mbps; Outgoing 40Mbps; 
• Network Interface: 1xRJ45 100Mbps
• Live view / Playback / 
• B22Recording: 6MP /5MP /4MP /3MP /1080p /960p 
• B22Capability: 1 x 6MP@20, 1 x 5MP@30, 2 x 4MP@25, 2 x 3MP@30,4 x 1080p@25, 8 x 960p@25,8 x 720p@30
• Decoding format: Ultra 265/H.265/H.264
• HDMI and VGA simultaneous output
• B22HDMI: 1920x1080p/60Hz, 1920x1080p/50Hz,  
   1600x1200/60Hz, 1280x1024/60Hz, 1280x720/60Hz,
   1024x768/60Hz
• VGA: 1920x1080p@60Hz, 1920x1080p@50Hz, 
   1600x1200@60Hz, 1280x1024@60Hz,
   1280x720@60Hz, 1024x768@60Hz
• 4 independent 100 Mbps PoE, 13.5W for each, Max 30W for single port, IEEE 802.3at &amp; af
• Hard Disk: 1 SATA interface, Up to 10TB
• Power Supply: 48V DC, ≤ 10 W( without HDD )
• Dimensions (W×D×H): 260.0mm × 240.2mm ×46mm</t>
    </r>
    <r>
      <rPr>
        <b/>
        <sz val="12"/>
        <rFont val="Calibri"/>
        <family val="2"/>
        <charset val="238"/>
        <scheme val="minor"/>
      </rPr>
      <t xml:space="preserve">
</t>
    </r>
    <r>
      <rPr>
        <sz val="12"/>
        <rFont val="Calibri"/>
        <family val="2"/>
        <charset val="238"/>
        <scheme val="minor"/>
      </rPr>
      <t xml:space="preserve">Kao Model </t>
    </r>
    <r>
      <rPr>
        <b/>
        <sz val="12"/>
        <rFont val="Calibri"/>
        <family val="2"/>
        <charset val="238"/>
        <scheme val="minor"/>
      </rPr>
      <t xml:space="preserve">NVR4204-8P-4KS2 </t>
    </r>
    <r>
      <rPr>
        <sz val="12"/>
        <rFont val="Calibri"/>
        <family val="2"/>
        <charset val="238"/>
        <scheme val="minor"/>
      </rPr>
      <t>(Dahua, Fittich-Pula)</t>
    </r>
  </si>
  <si>
    <r>
      <t xml:space="preserve">Dobava i montaža cijevi </t>
    </r>
    <r>
      <rPr>
        <sz val="12"/>
        <rFont val="Calibri"/>
        <family val="2"/>
        <charset val="238"/>
      </rPr>
      <t>ø50.</t>
    </r>
  </si>
  <si>
    <t>IZGRADNJA I UREĐENJE SPORTSKOG CENTRA SVETI PETAR U ŠUMI</t>
  </si>
  <si>
    <t>lipanj, 2021.</t>
  </si>
  <si>
    <t xml:space="preserve">OPĆINA SVETI PETAR U ŠUMI </t>
  </si>
  <si>
    <t>Doprema, montaža, korištenje, demontaža i odvoz fasadne skele za vrijeme gradnje.</t>
  </si>
  <si>
    <t>C. TROŠKOVNIK -  DOBAVA I POSTAVLJANJE UMJETNOG TRAVNJAKA NA MALONOGOMETNO IGRALIŠTE</t>
  </si>
  <si>
    <t>A. OSNOVNI TROŠKOVNIK- INFRASTRUKTURA I OSTALI OBJEKTI SPORTSKOG CENTRA</t>
  </si>
  <si>
    <t xml:space="preserve">GRAĐEVINSKI RADOVI UKUPNO </t>
  </si>
  <si>
    <t xml:space="preserve">VODOVODNA MREŽA </t>
  </si>
  <si>
    <r>
      <t>IZRADA OGRADE I NADSTREŠNICE</t>
    </r>
    <r>
      <rPr>
        <sz val="12"/>
        <rFont val="Calibri"/>
        <family val="2"/>
        <charset val="238"/>
        <scheme val="minor"/>
      </rPr>
      <t xml:space="preserve"> </t>
    </r>
    <r>
      <rPr>
        <b/>
        <sz val="12"/>
        <rFont val="Calibri"/>
        <family val="2"/>
        <charset val="238"/>
        <scheme val="minor"/>
      </rPr>
      <t>UKUPNO</t>
    </r>
  </si>
  <si>
    <r>
      <t xml:space="preserve">Trokut četka kao Redexim WB ili jednakovrijedno  za redovno održavanje umjetnog travnjaka. </t>
    </r>
    <r>
      <rPr>
        <b/>
        <sz val="12"/>
        <color theme="1"/>
        <rFont val="Calibri"/>
        <family val="2"/>
        <charset val="238"/>
        <scheme val="minor"/>
      </rPr>
      <t>Kriteriji za ocjenu jednakovrijednosti</t>
    </r>
    <r>
      <rPr>
        <sz val="12"/>
        <color theme="1"/>
        <rFont val="Calibri"/>
        <family val="2"/>
        <charset val="238"/>
        <scheme val="minor"/>
      </rPr>
      <t xml:space="preserve">:  dimenzije 90 x 90 x 90 cm, duljina plastičnih niti 20 cm, težina 35 kg. Dobava, doprema, sastavljanje i isporuka sa uputama za korištenje.       </t>
    </r>
  </si>
  <si>
    <t>Dobava, isporuka i ugradnja nadgradnog LED reflektora 16000lm kao PHILIPS BVP 130 ili jednakovrijedno</t>
  </si>
  <si>
    <t>UKUPNO S PDV-om</t>
  </si>
  <si>
    <t>postavljanje parkovnog rubnjaka 75x20x8 cm, fizikalna i kemijska svojstva prema standardima HRN EN 1340:2004, ili jednakovrijedno._______________________________</t>
  </si>
  <si>
    <t>Dobava i montaža kanalica za linijsku odvodnju, stupanj opterećenja A15 ACO SELF HEKSALINE S RASPOROM prema HRN EN 1433 ili jednakovrijedno, ______________________________. Obračun po dužnom metru.</t>
  </si>
  <si>
    <t>Proizvod kao Metallum Pićan ili jednakovrijedno. ________________________________________ .</t>
  </si>
  <si>
    <t>NUDI SE:</t>
  </si>
  <si>
    <r>
      <t>PROIZVOĐAČ:</t>
    </r>
    <r>
      <rPr>
        <sz val="12"/>
        <color theme="1"/>
        <rFont val="Calibri"/>
        <family val="2"/>
        <charset val="238"/>
        <scheme val="minor"/>
      </rPr>
      <t xml:space="preserve"> ________________________________</t>
    </r>
  </si>
  <si>
    <r>
      <t xml:space="preserve">MODEL: </t>
    </r>
    <r>
      <rPr>
        <sz val="12"/>
        <color theme="1"/>
        <rFont val="Calibri"/>
        <family val="2"/>
        <charset val="238"/>
        <scheme val="minor"/>
      </rPr>
      <t>_____________________________________</t>
    </r>
  </si>
  <si>
    <t>Dobava, isporuka i ugradnja nadgradnog LED reflektora 26000lm kao PHILIPS BVP 130 ili jednakovrijedno _____________________________ . ___________________________________.</t>
  </si>
  <si>
    <t>Dobava i montaža stupa za zastavu 5000x100 na ulazu sa strane parkirališta. Postolje se montira na betonski temelj 50x50x50 cm.</t>
  </si>
  <si>
    <t>Dobava kanti za odvojeno skupljanje smeća. Komplet 3 kante od 120l. Obračun paušalno po kompletu.</t>
  </si>
  <si>
    <t>Konstrukcija je izrađena od pocinčanih čeličnih cijevi zaštićenih zapečenim prahom. Obloga je izrađena od pocinčanog lima zaštićenog zapečenim prahom. Pražnjenje koša skidanjem cijele posude. Pražnjenje pepeljare u koš rotacijom. Svi elementi izrađeni od lima napravljeni su modernim postupkom rezanja vodom te ne sadrže oštre rubove. Završna obrada svih čeličnih dijelova su toplo cinčanje te prekrivanje UV-stabilizirajućim zapečenim prahom. Dimenzije: 300 × 250 × 800 mm, volumen 25l, težina 12 kg. Samostojeće kao TIP 2613 koš za otpatke samostojeći četvrtasti s pepeljarom-Vojtek oprema ili jednakovrijedno. ______________________________________.</t>
  </si>
  <si>
    <r>
      <t xml:space="preserve">Dobava i montaža sjedalica, PVC, sa naslonom 32 cm, UV zaštićena, nezapaljiva, Dim. Š 42 x D 40 x V 32 cm, polipropilen, FIBA certifikat i FIFA norme kao model M2010 OMSI SRL ili jednakovrijedno. </t>
    </r>
    <r>
      <rPr>
        <sz val="12"/>
        <color theme="1"/>
        <rFont val="Calibri"/>
        <family val="2"/>
        <charset val="238"/>
        <scheme val="minor"/>
      </rPr>
      <t>_____________________________________ .</t>
    </r>
  </si>
  <si>
    <t>Dobava i ugradnja podnožja za kamere sa spojnom kutijom za montažu na zid.
Kao Tip _PFB203W (Dahua/Fittich-Pula) ili jednakovrijedno.__________________________________________.</t>
  </si>
  <si>
    <r>
      <t xml:space="preserve">Dobava, montaža i programiranje profesionalnog, industrijskog 2G/3G/4G/LTE modem routera. 
Equiped with external SIM holder and signal strength status LEDs, it ensures easy network management. 
External antenna connectors make it possible to attach desired antennas and to easily find the best signal location. 
4G (LTE) speed up to 70 Mbps. 
Antena type: 2x SMA for LTE. 1 x RP-SMA. 
Input voltage range 9-30 VDC. download speeds 4G (LTE) – Cat 4 up to 150 Mbps, 3G – Up to 42 Mbps,
• u kompletu sa kućištem i antenom, PoE napajačem i 24V ispravljačem 
kao Model </t>
    </r>
    <r>
      <rPr>
        <b/>
        <sz val="12"/>
        <rFont val="Calibri"/>
        <family val="2"/>
        <charset val="238"/>
        <scheme val="minor"/>
      </rPr>
      <t>TLT-RUT240-3G</t>
    </r>
    <r>
      <rPr>
        <sz val="12"/>
        <rFont val="Calibri"/>
        <family val="2"/>
        <charset val="238"/>
        <scheme val="minor"/>
      </rPr>
      <t xml:space="preserve"> (Teltonika) ili jednakovrijedno. _______________________________________ .</t>
    </r>
  </si>
  <si>
    <t xml:space="preserve">Spajanje sustava u lokalnu mrežu i na internet, programiranje postavki, administratorske i korisničke lozinke i izbornika, instalacija aplikacije na lokalnom računalu i tablet/mobilnom uređaju po izboru korisnika, povezivanje i provjera rada i kompatibilnosti snimača i kompletnog sustava sa postojećim PSS software-om u CDS-u korisnika, provjera svih upravljačkih funkcija iz CDS-a za udaljeno pregledavanje žive slike, snimljenih zapisa i snimanje arhive. 
</t>
  </si>
  <si>
    <t>7.4.</t>
  </si>
  <si>
    <t>OSTALA VANJSKA RASVJETA SPORTSKOG CENTRA</t>
  </si>
  <si>
    <t>OSTALA VANJSKA RASVJETA SPORTSKOG CENTRA Kn</t>
  </si>
  <si>
    <t>7.4.1.</t>
  </si>
  <si>
    <t>7.4.2.</t>
  </si>
  <si>
    <t>7.4.3.</t>
  </si>
  <si>
    <r>
      <t xml:space="preserve">Uređaj za pročišćavanje sanitarno potrošnih otpadnih voda dvokomorne zapremine 3000 litara, dimenzije 2360x1400x1600 mm. Visina ulaza 1206 mm, promjer priključaka 110 mm, mase 159 kg., kao  ALPLAST PE 3000 ili jednakovrijedno. </t>
    </r>
    <r>
      <rPr>
        <sz val="10"/>
        <rFont val="Calibri"/>
        <family val="2"/>
        <charset val="238"/>
        <scheme val="minor"/>
      </rPr>
      <t>_______________________________ .</t>
    </r>
  </si>
  <si>
    <t>Elektromagnetski ventil R1" s regulatorom  protoka kao tip RAIN BIRD 100-DV9V  ili jednakovrijedno. ______________________________________________ .</t>
  </si>
  <si>
    <t>Proizvod kao Metallum Pićan ili jednakovrijedno. ___________________________________________________________ .</t>
  </si>
  <si>
    <t>RAIN BIRD WPX-4 baterijski programator s mogućnošću priključka 4 stanice, za manje travnate površine bez priključka na električnu mrežu. Mogućnost programiranja (3) tri programa navodnjavanja s vremenima 1 min. do 12 h, 8 startnih vremena po programu, vodni budžet 0 do 200% u razmacima po 10%, Rain Delay funkcija odgađa navodnjavanje 1 do 9 dana, indikator praznih baterija, mogućnost vanjske ugradnje, te ugradnje u ventilsku kutiju (zaštita IP68). Ima mogućnost direktnog priključivanja oborinskog prekidača (RSD Bex) kao RAIN BIRD WPX-4. ili jednakovrijedno. __________________________________________ .</t>
  </si>
  <si>
    <t>Konstrukcija je izrađena od pocinčanih čeličnih cijevi zaštićenih zapečenim prahom. Obloga je izrađena od pocinčanog lima zaštićenog zapečenim prahom. Pražnjenje koša skidanjem cijele posude. Pražnjenje pepeljare u koš rotacijom. Svi elementi izrađeni od lima napravljeni su modernim postupkom rezanja vodom te ne sadrže oštre rubove. Završna obrada svih čeličnih dijelova su toplo cinčanje te prekrivanje UV-stabilizirajućim zapečenim prahom. Dimenzije: 300 × 250 × 800 mm, volumen 25l, težina 12 kg. Samostojeće kao TIP 2613 KOŠ ZA OTPATKE SAMOSTOJEĆI ČETVRTASTI S PEPELJAROM, Vojtek oprema ili jednakovrijedno. __________________________________________ .</t>
  </si>
  <si>
    <r>
      <t>PROIZVOĐAČ:</t>
    </r>
    <r>
      <rPr>
        <sz val="10"/>
        <color theme="1"/>
        <rFont val="Calibri"/>
        <family val="2"/>
        <charset val="238"/>
        <scheme val="minor"/>
      </rPr>
      <t xml:space="preserve"> ________________________________</t>
    </r>
  </si>
  <si>
    <r>
      <t xml:space="preserve">MODEL: </t>
    </r>
    <r>
      <rPr>
        <sz val="10"/>
        <color theme="1"/>
        <rFont val="Calibri"/>
        <family val="2"/>
        <charset val="238"/>
        <scheme val="minor"/>
      </rPr>
      <t>_____________________________________</t>
    </r>
  </si>
  <si>
    <t>Dobava i montaža sjedalica, PVC, sa naslonom 32 cm, UV zaštićena, nezapaljiva, Dim. Š 42 x D 40 x V 32 cm, polipropilen, FIBA certifikat i FIFA noirme kao model M2010 OMSI SRL ili jednakovrijedno. ______________________________________ .</t>
  </si>
  <si>
    <t>Dobava prefabriciranog objekta ureda i WC-a sa isporukom i postavljanjem do pune funkcionalnosti sa pripadajućim atestom strujne instalacije,  certifikatima i izjavama o sukladnosti ugrađenih materijala i proizvoda.</t>
  </si>
  <si>
    <t>Betonsko postolje za prefabricirani objekt ureda i WC-a</t>
  </si>
  <si>
    <r>
      <rPr>
        <b/>
        <sz val="10"/>
        <rFont val="Calibri"/>
        <family val="2"/>
        <charset val="238"/>
        <scheme val="minor"/>
      </rPr>
      <t>Napomena:</t>
    </r>
    <r>
      <rPr>
        <sz val="10"/>
        <rFont val="Calibri"/>
        <family val="2"/>
        <charset val="238"/>
        <scheme val="minor"/>
      </rPr>
      <t xml:space="preserve"> Ispod svake stavke gdje je dana mogućnost upisa jednakovrijednog proizvoda, upisati podatke za isti koji se nudi, a u suprotnom smatra se da se nudi traženi proizvod.</t>
    </r>
  </si>
  <si>
    <r>
      <rPr>
        <b/>
        <sz val="9"/>
        <rFont val="Calibri"/>
        <family val="2"/>
        <charset val="238"/>
        <scheme val="minor"/>
      </rPr>
      <t>Napomena:</t>
    </r>
    <r>
      <rPr>
        <sz val="9"/>
        <rFont val="Calibri"/>
        <family val="2"/>
        <charset val="238"/>
        <scheme val="minor"/>
      </rPr>
      <t xml:space="preserve"> Ispod svake stavke gdje je dana mogućnost upisa jednakovrijednog proizvoda, upisati podatke za isti koji se nudi, a u suprotnom smatra se da se nudi traženi proizvod.</t>
    </r>
  </si>
  <si>
    <t>Dobava i montaža reklamnog panoa Sportskog centra Sveti Petar u Šumi. Dimenzije 100x100.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</si>
</sst>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n_-;\-* #,##0.00\ _k_n_-;_-* &quot;-&quot;??\ _k_n_-;_-@_-"/>
    <numFmt numFmtId="165" formatCode="###,##0.00"/>
    <numFmt numFmtId="166" formatCode="0.0"/>
    <numFmt numFmtId="167" formatCode="#,##0.00\ &quot;kn&quot;"/>
    <numFmt numFmtId="168" formatCode="_-* #,##0.00\ [$kn-41A]_-;\-* #,##0.00\ [$kn-41A]_-;_-* &quot;-&quot;??\ [$kn-41A]_-;_-@_-"/>
    <numFmt numFmtId="169" formatCode="#,##0.00\ _k_n"/>
  </numFmts>
  <fonts count="66" x14ac:knownFonts="1">
    <font>
      <sz val="11"/>
      <color theme="1"/>
      <name val="Calibri"/>
      <family val="2"/>
      <charset val="238"/>
      <scheme val="minor"/>
    </font>
    <font>
      <sz val="10"/>
      <color theme="1"/>
      <name val="Arial"/>
      <family val="2"/>
      <charset val="238"/>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charset val="238"/>
      <scheme val="minor"/>
    </font>
    <font>
      <b/>
      <sz val="10"/>
      <name val="Calibri"/>
      <family val="2"/>
      <charset val="238"/>
      <scheme val="minor"/>
    </font>
    <font>
      <b/>
      <sz val="11"/>
      <name val="Calibri"/>
      <family val="2"/>
      <charset val="238"/>
      <scheme val="minor"/>
    </font>
    <font>
      <sz val="10"/>
      <name val="Arial"/>
      <family val="2"/>
      <charset val="238"/>
    </font>
    <font>
      <sz val="11"/>
      <name val="Calibri"/>
      <family val="2"/>
      <charset val="238"/>
      <scheme val="minor"/>
    </font>
    <font>
      <sz val="10"/>
      <color theme="4" tint="-0.249977111117893"/>
      <name val="Calibri"/>
      <family val="2"/>
      <charset val="238"/>
      <scheme val="minor"/>
    </font>
    <font>
      <b/>
      <sz val="11"/>
      <color theme="4" tint="-0.249977111117893"/>
      <name val="Calibri"/>
      <family val="2"/>
      <charset val="238"/>
      <scheme val="minor"/>
    </font>
    <font>
      <b/>
      <sz val="10"/>
      <color rgb="FFFF0000"/>
      <name val="Calibri"/>
      <family val="2"/>
      <charset val="238"/>
      <scheme val="minor"/>
    </font>
    <font>
      <sz val="10"/>
      <color rgb="FFFF0000"/>
      <name val="Calibri"/>
      <family val="2"/>
      <charset val="238"/>
      <scheme val="minor"/>
    </font>
    <font>
      <sz val="8"/>
      <name val="Calibri"/>
      <family val="2"/>
      <charset val="238"/>
      <scheme val="minor"/>
    </font>
    <font>
      <b/>
      <sz val="12"/>
      <name val="Calibri"/>
      <family val="2"/>
      <charset val="238"/>
      <scheme val="minor"/>
    </font>
    <font>
      <sz val="12"/>
      <name val="Calibri"/>
      <family val="2"/>
      <charset val="238"/>
      <scheme val="minor"/>
    </font>
    <font>
      <sz val="10"/>
      <color indexed="8"/>
      <name val="Calibri"/>
      <family val="2"/>
      <charset val="238"/>
      <scheme val="minor"/>
    </font>
    <font>
      <i/>
      <sz val="11"/>
      <color rgb="FF7F7F7F"/>
      <name val="Calibri"/>
      <family val="2"/>
      <charset val="238"/>
      <scheme val="minor"/>
    </font>
    <font>
      <b/>
      <sz val="10"/>
      <name val="Calibri"/>
      <family val="2"/>
      <charset val="238"/>
    </font>
    <font>
      <sz val="10"/>
      <name val="Helv"/>
    </font>
    <font>
      <sz val="10"/>
      <name val="Arial"/>
      <family val="2"/>
    </font>
    <font>
      <sz val="10"/>
      <color indexed="8"/>
      <name val="MS Sans Serif"/>
      <family val="2"/>
      <charset val="238"/>
    </font>
    <font>
      <b/>
      <sz val="9"/>
      <name val="Calibri"/>
      <family val="2"/>
      <charset val="238"/>
      <scheme val="minor"/>
    </font>
    <font>
      <sz val="9"/>
      <name val="Calibri"/>
      <family val="2"/>
      <charset val="238"/>
      <scheme val="minor"/>
    </font>
    <font>
      <i/>
      <sz val="9"/>
      <name val="Calibri"/>
      <family val="2"/>
      <charset val="238"/>
      <scheme val="minor"/>
    </font>
    <font>
      <b/>
      <sz val="10"/>
      <color indexed="10"/>
      <name val="Calibri"/>
      <family val="2"/>
      <charset val="238"/>
      <scheme val="minor"/>
    </font>
    <font>
      <sz val="10"/>
      <color rgb="FF212529"/>
      <name val="Calibri"/>
      <family val="2"/>
      <charset val="238"/>
      <scheme val="minor"/>
    </font>
    <font>
      <b/>
      <sz val="14"/>
      <name val="Calibri"/>
      <family val="2"/>
      <charset val="238"/>
      <scheme val="minor"/>
    </font>
    <font>
      <b/>
      <sz val="12"/>
      <color theme="1"/>
      <name val="Calibri"/>
      <family val="2"/>
      <charset val="238"/>
      <scheme val="minor"/>
    </font>
    <font>
      <sz val="12"/>
      <color theme="1"/>
      <name val="Calibri"/>
      <family val="2"/>
      <charset val="238"/>
      <scheme val="minor"/>
    </font>
    <font>
      <b/>
      <sz val="14"/>
      <color theme="1"/>
      <name val="Calibri"/>
      <family val="2"/>
      <charset val="238"/>
      <scheme val="minor"/>
    </font>
    <font>
      <sz val="14"/>
      <color theme="1"/>
      <name val="Calibri"/>
      <family val="2"/>
      <charset val="238"/>
      <scheme val="minor"/>
    </font>
    <font>
      <sz val="9"/>
      <color theme="1"/>
      <name val="Calibri"/>
      <family val="2"/>
      <charset val="238"/>
      <scheme val="minor"/>
    </font>
    <font>
      <sz val="9"/>
      <color rgb="FFFF0000"/>
      <name val="Calibri"/>
      <family val="2"/>
      <charset val="238"/>
      <scheme val="minor"/>
    </font>
    <font>
      <sz val="10"/>
      <name val="MS Sans Serif"/>
      <family val="2"/>
      <charset val="238"/>
    </font>
    <font>
      <b/>
      <sz val="10"/>
      <color theme="1"/>
      <name val="Calibri"/>
      <family val="2"/>
      <charset val="238"/>
    </font>
    <font>
      <sz val="10"/>
      <color theme="1"/>
      <name val="Calibri"/>
      <family val="2"/>
      <charset val="238"/>
    </font>
    <font>
      <b/>
      <sz val="16"/>
      <color theme="1"/>
      <name val="Calibri"/>
      <family val="2"/>
      <charset val="238"/>
      <scheme val="minor"/>
    </font>
    <font>
      <b/>
      <sz val="16"/>
      <color rgb="FF000000"/>
      <name val="Calibri"/>
      <family val="2"/>
      <charset val="238"/>
      <scheme val="minor"/>
    </font>
    <font>
      <sz val="16"/>
      <color theme="1"/>
      <name val="Calibri"/>
      <family val="2"/>
      <charset val="238"/>
      <scheme val="minor"/>
    </font>
    <font>
      <b/>
      <sz val="20"/>
      <color theme="1"/>
      <name val="Calibri"/>
      <family val="2"/>
      <charset val="238"/>
      <scheme val="minor"/>
    </font>
    <font>
      <sz val="20"/>
      <color theme="1"/>
      <name val="Calibri"/>
      <family val="2"/>
      <charset val="238"/>
      <scheme val="minor"/>
    </font>
    <font>
      <sz val="10"/>
      <name val="Arial"/>
      <family val="2"/>
      <charset val="1"/>
    </font>
    <font>
      <sz val="14"/>
      <name val="Calibri"/>
      <family val="2"/>
      <charset val="238"/>
      <scheme val="minor"/>
    </font>
    <font>
      <vertAlign val="superscript"/>
      <sz val="12"/>
      <name val="Calibri"/>
      <family val="2"/>
      <charset val="238"/>
      <scheme val="minor"/>
    </font>
    <font>
      <b/>
      <u/>
      <sz val="12"/>
      <name val="Calibri"/>
      <family val="2"/>
      <charset val="238"/>
      <scheme val="minor"/>
    </font>
    <font>
      <b/>
      <sz val="12"/>
      <name val="Calibri"/>
      <family val="2"/>
      <charset val="238"/>
    </font>
    <font>
      <sz val="12"/>
      <name val="Calibri"/>
      <family val="2"/>
      <charset val="238"/>
    </font>
    <font>
      <sz val="12"/>
      <color rgb="FFFF0000"/>
      <name val="Calibri"/>
      <family val="2"/>
      <charset val="238"/>
      <scheme val="minor"/>
    </font>
    <font>
      <b/>
      <sz val="12"/>
      <color rgb="FFFF0000"/>
      <name val="Calibri"/>
      <family val="2"/>
      <charset val="238"/>
      <scheme val="minor"/>
    </font>
    <font>
      <b/>
      <sz val="12"/>
      <color theme="1"/>
      <name val="Calibri"/>
      <family val="2"/>
      <charset val="238"/>
    </font>
    <font>
      <sz val="12"/>
      <color theme="4" tint="-0.249977111117893"/>
      <name val="Calibri"/>
      <family val="2"/>
      <charset val="238"/>
      <scheme val="minor"/>
    </font>
    <font>
      <b/>
      <sz val="12"/>
      <color theme="4" tint="-0.249977111117893"/>
      <name val="Calibri"/>
      <family val="2"/>
      <charset val="238"/>
      <scheme val="minor"/>
    </font>
    <font>
      <b/>
      <sz val="12"/>
      <color rgb="FFFF0000"/>
      <name val="Calibri"/>
      <family val="2"/>
      <charset val="238"/>
    </font>
    <font>
      <i/>
      <sz val="12"/>
      <name val="Calibri"/>
      <family val="2"/>
      <charset val="238"/>
      <scheme val="minor"/>
    </font>
    <font>
      <b/>
      <i/>
      <sz val="12"/>
      <name val="Calibri"/>
      <family val="2"/>
      <charset val="238"/>
    </font>
    <font>
      <sz val="12"/>
      <color rgb="FF212529"/>
      <name val="Calibri"/>
      <family val="2"/>
      <charset val="238"/>
      <scheme val="minor"/>
    </font>
    <font>
      <sz val="12"/>
      <name val="Verdana"/>
      <family val="2"/>
      <charset val="238"/>
    </font>
    <font>
      <b/>
      <sz val="12"/>
      <name val="Verdana"/>
      <family val="2"/>
      <charset val="238"/>
    </font>
    <font>
      <sz val="12"/>
      <color theme="1"/>
      <name val="Calibri"/>
      <family val="2"/>
      <charset val="238"/>
    </font>
    <font>
      <sz val="12"/>
      <color rgb="FFFF0000"/>
      <name val="Calibri"/>
      <family val="2"/>
      <charset val="238"/>
    </font>
    <font>
      <i/>
      <sz val="12"/>
      <color theme="1"/>
      <name val="Calibri"/>
      <family val="2"/>
      <charset val="238"/>
      <scheme val="minor"/>
    </font>
    <font>
      <b/>
      <i/>
      <sz val="12"/>
      <color theme="1"/>
      <name val="Calibri"/>
      <family val="2"/>
      <charset val="238"/>
      <scheme val="minor"/>
    </font>
    <font>
      <b/>
      <sz val="10"/>
      <color theme="1"/>
      <name val="Arial"/>
      <family val="2"/>
      <charset val="238"/>
    </font>
  </fonts>
  <fills count="11">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gray0625">
        <bgColor indexed="9"/>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7" tint="0.79998168889431442"/>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s>
  <cellStyleXfs count="21">
    <xf numFmtId="0" fontId="0" fillId="0" borderId="0"/>
    <xf numFmtId="164" fontId="2" fillId="0" borderId="0" applyFont="0" applyFill="0" applyBorder="0" applyAlignment="0" applyProtection="0"/>
    <xf numFmtId="0" fontId="9" fillId="0" borderId="0"/>
    <xf numFmtId="0" fontId="9" fillId="0" borderId="0"/>
    <xf numFmtId="0" fontId="19" fillId="0" borderId="0" applyNumberFormat="0" applyFill="0" applyBorder="0" applyAlignment="0" applyProtection="0"/>
    <xf numFmtId="0" fontId="9" fillId="0" borderId="0"/>
    <xf numFmtId="0" fontId="21" fillId="0" borderId="0"/>
    <xf numFmtId="0" fontId="23" fillId="0" borderId="0"/>
    <xf numFmtId="0" fontId="9" fillId="0" borderId="0"/>
    <xf numFmtId="0" fontId="9" fillId="0" borderId="0"/>
    <xf numFmtId="0" fontId="22" fillId="0" borderId="0"/>
    <xf numFmtId="0" fontId="9" fillId="0" borderId="0"/>
    <xf numFmtId="0" fontId="9" fillId="0" borderId="0"/>
    <xf numFmtId="0" fontId="36" fillId="0" borderId="0"/>
    <xf numFmtId="0" fontId="36" fillId="0" borderId="0"/>
    <xf numFmtId="0" fontId="36" fillId="0" borderId="0"/>
    <xf numFmtId="0" fontId="36" fillId="0" borderId="0"/>
    <xf numFmtId="0" fontId="21" fillId="0" borderId="0"/>
    <xf numFmtId="0" fontId="2" fillId="0" borderId="0"/>
    <xf numFmtId="0" fontId="36" fillId="0" borderId="0"/>
    <xf numFmtId="0" fontId="44" fillId="0" borderId="0"/>
  </cellStyleXfs>
  <cellXfs count="697">
    <xf numFmtId="0" fontId="0" fillId="0" borderId="0" xfId="0"/>
    <xf numFmtId="0" fontId="1" fillId="0" borderId="0" xfId="0" applyFont="1"/>
    <xf numFmtId="0" fontId="4" fillId="0" borderId="0"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center"/>
    </xf>
    <xf numFmtId="0" fontId="7" fillId="0" borderId="0" xfId="0" applyFont="1" applyBorder="1" applyAlignment="1">
      <alignment horizontal="left" vertical="top" wrapText="1"/>
    </xf>
    <xf numFmtId="0" fontId="5" fillId="0" borderId="0" xfId="0" applyFont="1" applyBorder="1" applyAlignment="1">
      <alignment horizontal="left" vertical="top" wrapText="1"/>
    </xf>
    <xf numFmtId="0" fontId="14" fillId="0" borderId="0" xfId="0" applyFont="1" applyBorder="1" applyAlignment="1">
      <alignment horizontal="left" vertical="top" wrapText="1"/>
    </xf>
    <xf numFmtId="167" fontId="0" fillId="0" borderId="0" xfId="0" applyNumberFormat="1"/>
    <xf numFmtId="0" fontId="6" fillId="0" borderId="0" xfId="0" applyNumberFormat="1" applyFont="1" applyBorder="1" applyAlignment="1">
      <alignment horizontal="left" vertical="top" wrapText="1"/>
    </xf>
    <xf numFmtId="0" fontId="0" fillId="0" borderId="0" xfId="0" applyBorder="1"/>
    <xf numFmtId="0" fontId="3" fillId="0" borderId="0" xfId="0" applyFont="1"/>
    <xf numFmtId="0" fontId="7"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6" fillId="0" borderId="0" xfId="7" applyFont="1" applyFill="1" applyBorder="1" applyAlignment="1">
      <alignment horizontal="left" vertical="top" wrapText="1"/>
    </xf>
    <xf numFmtId="0" fontId="13" fillId="0" borderId="0" xfId="0" applyFont="1" applyBorder="1" applyAlignment="1">
      <alignment horizontal="left" vertical="top" wrapText="1"/>
    </xf>
    <xf numFmtId="0" fontId="6" fillId="0" borderId="0" xfId="2" applyFont="1" applyBorder="1" applyAlignment="1" applyProtection="1">
      <alignment horizontal="left" vertical="top"/>
    </xf>
    <xf numFmtId="4" fontId="6" fillId="0" borderId="0" xfId="2" applyNumberFormat="1" applyFont="1" applyBorder="1" applyAlignment="1" applyProtection="1">
      <alignment horizontal="left" vertical="top"/>
    </xf>
    <xf numFmtId="0" fontId="24" fillId="8" borderId="0" xfId="0" applyFont="1" applyFill="1" applyBorder="1" applyAlignment="1">
      <alignment vertical="top"/>
    </xf>
    <xf numFmtId="0" fontId="7" fillId="8" borderId="0" xfId="0" applyFont="1" applyFill="1" applyBorder="1" applyAlignment="1">
      <alignment horizontal="left" vertical="top"/>
    </xf>
    <xf numFmtId="0" fontId="25" fillId="8" borderId="0" xfId="0" applyFont="1" applyFill="1" applyBorder="1" applyAlignment="1">
      <alignment horizontal="center" vertical="top"/>
    </xf>
    <xf numFmtId="0" fontId="7" fillId="4" borderId="0" xfId="0" applyFont="1" applyFill="1" applyBorder="1" applyAlignment="1">
      <alignment horizontal="left" vertical="top" wrapText="1"/>
    </xf>
    <xf numFmtId="49" fontId="29" fillId="4" borderId="0" xfId="2" applyNumberFormat="1" applyFont="1" applyFill="1" applyBorder="1" applyAlignment="1" applyProtection="1">
      <alignment horizontal="center" vertical="top" wrapText="1"/>
    </xf>
    <xf numFmtId="0" fontId="5" fillId="4" borderId="0" xfId="0" applyFont="1" applyFill="1" applyBorder="1" applyAlignment="1">
      <alignment horizontal="left" vertical="top" wrapText="1"/>
    </xf>
    <xf numFmtId="0" fontId="5" fillId="8" borderId="0" xfId="0" applyFont="1" applyFill="1" applyBorder="1" applyAlignment="1">
      <alignment horizontal="left" vertical="top" wrapText="1"/>
    </xf>
    <xf numFmtId="0" fontId="7" fillId="8" borderId="0" xfId="0" applyFont="1" applyFill="1" applyBorder="1" applyAlignment="1">
      <alignment horizontal="left" vertical="top" wrapText="1"/>
    </xf>
    <xf numFmtId="0" fontId="15" fillId="8" borderId="0" xfId="2" applyFont="1" applyFill="1" applyBorder="1" applyAlignment="1" applyProtection="1">
      <alignment horizontal="left" vertical="top" textRotation="90" wrapText="1" shrinkToFit="1"/>
    </xf>
    <xf numFmtId="4" fontId="15" fillId="8" borderId="0" xfId="2" applyNumberFormat="1" applyFont="1" applyFill="1" applyBorder="1" applyAlignment="1" applyProtection="1">
      <alignment horizontal="left" vertical="top" textRotation="90" wrapText="1" shrinkToFit="1"/>
    </xf>
    <xf numFmtId="167" fontId="15" fillId="8" borderId="0" xfId="2" applyNumberFormat="1" applyFont="1" applyFill="1" applyBorder="1" applyAlignment="1" applyProtection="1">
      <alignment horizontal="left" vertical="top" textRotation="90" wrapText="1" shrinkToFit="1"/>
      <protection locked="0"/>
    </xf>
    <xf numFmtId="0" fontId="20" fillId="0" borderId="0" xfId="0" applyFont="1" applyAlignment="1">
      <alignment horizontal="center" vertical="top"/>
    </xf>
    <xf numFmtId="0" fontId="20" fillId="3" borderId="0" xfId="0" applyFont="1" applyFill="1" applyAlignment="1">
      <alignment horizontal="center" vertical="top"/>
    </xf>
    <xf numFmtId="167" fontId="31" fillId="2" borderId="15" xfId="0" applyNumberFormat="1" applyFont="1" applyFill="1" applyBorder="1"/>
    <xf numFmtId="0" fontId="30" fillId="0" borderId="16" xfId="0" applyFont="1" applyBorder="1" applyAlignment="1">
      <alignment horizontal="center"/>
    </xf>
    <xf numFmtId="167" fontId="30" fillId="0" borderId="17" xfId="0" applyNumberFormat="1" applyFont="1" applyBorder="1"/>
    <xf numFmtId="167" fontId="30" fillId="2" borderId="17" xfId="0" applyNumberFormat="1" applyFont="1" applyFill="1" applyBorder="1"/>
    <xf numFmtId="0" fontId="6" fillId="0" borderId="0" xfId="2" applyNumberFormat="1" applyFont="1" applyBorder="1" applyAlignment="1" applyProtection="1">
      <alignment horizontal="left" vertical="top" wrapText="1"/>
    </xf>
    <xf numFmtId="0" fontId="6" fillId="0" borderId="0" xfId="2" applyFont="1" applyBorder="1" applyAlignment="1" applyProtection="1">
      <alignment horizontal="center" vertical="top"/>
    </xf>
    <xf numFmtId="0" fontId="7" fillId="0" borderId="0" xfId="2" applyNumberFormat="1" applyFont="1" applyBorder="1" applyAlignment="1" applyProtection="1">
      <alignment horizontal="left" vertical="top" wrapText="1"/>
    </xf>
    <xf numFmtId="2" fontId="6" fillId="0" borderId="0" xfId="2" applyNumberFormat="1" applyFont="1" applyBorder="1" applyAlignment="1" applyProtection="1">
      <alignment vertical="top"/>
    </xf>
    <xf numFmtId="0" fontId="30" fillId="0" borderId="6" xfId="0" applyFont="1" applyBorder="1"/>
    <xf numFmtId="167" fontId="30" fillId="8" borderId="18" xfId="0" applyNumberFormat="1" applyFont="1" applyFill="1" applyBorder="1"/>
    <xf numFmtId="0" fontId="41" fillId="0" borderId="0" xfId="0" applyFont="1" applyAlignment="1">
      <alignment horizontal="center"/>
    </xf>
    <xf numFmtId="0" fontId="43" fillId="0" borderId="0" xfId="0" applyFont="1" applyAlignment="1">
      <alignment horizontal="center"/>
    </xf>
    <xf numFmtId="0" fontId="7" fillId="0" borderId="0" xfId="0" applyNumberFormat="1" applyFont="1" applyBorder="1" applyAlignment="1">
      <alignment horizontal="left" vertical="top" wrapText="1"/>
    </xf>
    <xf numFmtId="0" fontId="7" fillId="8" borderId="0" xfId="2" applyNumberFormat="1" applyFont="1" applyFill="1" applyBorder="1" applyAlignment="1" applyProtection="1">
      <alignment horizontal="left" vertical="top" wrapText="1"/>
    </xf>
    <xf numFmtId="0" fontId="2" fillId="0" borderId="0" xfId="0" applyFont="1" applyBorder="1" applyAlignment="1">
      <alignment horizontal="left" vertical="top"/>
    </xf>
    <xf numFmtId="0" fontId="6" fillId="0" borderId="0" xfId="3" applyNumberFormat="1" applyFont="1" applyBorder="1" applyAlignment="1" applyProtection="1">
      <alignment horizontal="left" vertical="top" wrapText="1"/>
    </xf>
    <xf numFmtId="0" fontId="0" fillId="0" borderId="0" xfId="0" applyBorder="1" applyAlignment="1">
      <alignment horizontal="left" vertical="top" wrapText="1"/>
    </xf>
    <xf numFmtId="0" fontId="2" fillId="0" borderId="0" xfId="0" applyFont="1" applyBorder="1" applyAlignment="1">
      <alignment vertical="top"/>
    </xf>
    <xf numFmtId="0" fontId="7" fillId="0" borderId="0" xfId="2" applyNumberFormat="1" applyFont="1" applyBorder="1" applyAlignment="1" applyProtection="1">
      <alignment vertical="top" wrapText="1"/>
    </xf>
    <xf numFmtId="0" fontId="4" fillId="0" borderId="0" xfId="0" applyFont="1" applyBorder="1" applyAlignment="1">
      <alignment vertical="top" wrapText="1"/>
    </xf>
    <xf numFmtId="0" fontId="6" fillId="0" borderId="0" xfId="6" applyFont="1" applyFill="1" applyBorder="1" applyAlignment="1">
      <alignment horizontal="left" vertical="top" wrapText="1"/>
    </xf>
    <xf numFmtId="0" fontId="6" fillId="0" borderId="0" xfId="0" applyFont="1" applyBorder="1" applyAlignment="1">
      <alignment horizontal="left" vertical="top"/>
    </xf>
    <xf numFmtId="0" fontId="6" fillId="0" borderId="0" xfId="0" applyFont="1" applyFill="1" applyBorder="1" applyAlignment="1">
      <alignment horizontal="left" vertical="top"/>
    </xf>
    <xf numFmtId="0" fontId="18" fillId="0" borderId="0" xfId="7" applyFont="1" applyFill="1" applyBorder="1" applyAlignment="1">
      <alignment horizontal="left" vertical="top" wrapText="1"/>
    </xf>
    <xf numFmtId="0" fontId="24" fillId="0" borderId="0" xfId="0" applyFont="1" applyBorder="1" applyAlignment="1">
      <alignment horizontal="left" vertical="top"/>
    </xf>
    <xf numFmtId="0" fontId="6" fillId="0" borderId="0" xfId="8" applyFont="1" applyBorder="1" applyAlignment="1">
      <alignment horizontal="left" vertical="top" wrapText="1"/>
    </xf>
    <xf numFmtId="0" fontId="7" fillId="0" borderId="0" xfId="0" applyFont="1" applyFill="1" applyBorder="1" applyAlignment="1">
      <alignment horizontal="left" vertical="top" wrapText="1"/>
    </xf>
    <xf numFmtId="0" fontId="25" fillId="0" borderId="0" xfId="0" applyFont="1" applyBorder="1" applyAlignment="1">
      <alignment horizontal="left" vertical="top" wrapText="1"/>
    </xf>
    <xf numFmtId="0" fontId="28" fillId="0" borderId="0" xfId="0" applyFont="1" applyBorder="1" applyAlignment="1">
      <alignment horizontal="left" vertical="top" wrapText="1"/>
    </xf>
    <xf numFmtId="0" fontId="6" fillId="4" borderId="0" xfId="2" applyNumberFormat="1" applyFont="1" applyFill="1" applyBorder="1" applyAlignment="1" applyProtection="1">
      <alignment horizontal="left" vertical="top" wrapText="1"/>
    </xf>
    <xf numFmtId="0" fontId="16" fillId="0" borderId="0" xfId="2" applyNumberFormat="1" applyFont="1" applyBorder="1" applyAlignment="1" applyProtection="1">
      <alignment horizontal="left" vertical="top" wrapText="1"/>
    </xf>
    <xf numFmtId="0" fontId="0" fillId="0" borderId="0" xfId="0" applyBorder="1" applyAlignment="1">
      <alignment horizontal="left" vertical="top"/>
    </xf>
    <xf numFmtId="167" fontId="7" fillId="8" borderId="0" xfId="0" applyNumberFormat="1" applyFont="1" applyFill="1" applyBorder="1" applyAlignment="1">
      <alignment horizontal="right" vertical="top"/>
    </xf>
    <xf numFmtId="0" fontId="5" fillId="4" borderId="0" xfId="0" applyFont="1" applyFill="1" applyBorder="1" applyAlignment="1">
      <alignment horizontal="left" vertical="top"/>
    </xf>
    <xf numFmtId="0" fontId="5" fillId="8" borderId="0" xfId="0" applyFont="1" applyFill="1" applyBorder="1" applyAlignment="1">
      <alignment horizontal="left" vertical="top"/>
    </xf>
    <xf numFmtId="0" fontId="5" fillId="0" borderId="0" xfId="0" applyFont="1" applyBorder="1" applyAlignment="1">
      <alignment horizontal="left" vertical="top"/>
    </xf>
    <xf numFmtId="0" fontId="5" fillId="0" borderId="11" xfId="0" applyFont="1" applyBorder="1" applyAlignment="1">
      <alignment horizontal="left" vertical="top"/>
    </xf>
    <xf numFmtId="49" fontId="20" fillId="0" borderId="0" xfId="2" applyNumberFormat="1" applyFont="1" applyAlignment="1" applyProtection="1">
      <alignment horizontal="center" vertical="center"/>
    </xf>
    <xf numFmtId="0" fontId="20" fillId="0" borderId="0" xfId="0" applyFont="1" applyBorder="1" applyAlignment="1">
      <alignment horizontal="center" vertical="top"/>
    </xf>
    <xf numFmtId="49" fontId="20" fillId="0" borderId="0" xfId="2" applyNumberFormat="1" applyFont="1" applyBorder="1" applyAlignment="1" applyProtection="1">
      <alignment horizontal="center" vertical="center"/>
    </xf>
    <xf numFmtId="167" fontId="7" fillId="0" borderId="0" xfId="0" applyNumberFormat="1" applyFont="1" applyBorder="1" applyAlignment="1">
      <alignment horizontal="right" vertical="top"/>
    </xf>
    <xf numFmtId="164" fontId="6" fillId="0" borderId="0" xfId="1" applyFont="1" applyBorder="1" applyAlignment="1" applyProtection="1">
      <alignment horizontal="left" vertical="top"/>
    </xf>
    <xf numFmtId="0" fontId="7" fillId="0" borderId="6" xfId="2" applyNumberFormat="1" applyFont="1" applyBorder="1" applyAlignment="1" applyProtection="1">
      <alignment horizontal="center" vertical="top" wrapText="1"/>
    </xf>
    <xf numFmtId="2" fontId="4" fillId="0" borderId="0" xfId="0" applyNumberFormat="1" applyFont="1" applyBorder="1" applyAlignment="1">
      <alignment vertical="top"/>
    </xf>
    <xf numFmtId="167" fontId="34" fillId="0" borderId="0" xfId="0" applyNumberFormat="1" applyFont="1" applyBorder="1" applyAlignment="1">
      <alignment horizontal="right" vertical="top"/>
    </xf>
    <xf numFmtId="167" fontId="5" fillId="0" borderId="0" xfId="0" applyNumberFormat="1" applyFont="1" applyBorder="1" applyAlignment="1">
      <alignment horizontal="right" vertical="top"/>
    </xf>
    <xf numFmtId="167" fontId="7" fillId="0" borderId="6" xfId="1" applyNumberFormat="1" applyFont="1" applyBorder="1" applyAlignment="1" applyProtection="1">
      <alignment horizontal="center" vertical="top" wrapText="1"/>
    </xf>
    <xf numFmtId="167" fontId="5" fillId="8" borderId="0" xfId="0" applyNumberFormat="1" applyFont="1" applyFill="1" applyBorder="1" applyAlignment="1">
      <alignment horizontal="right" vertical="top"/>
    </xf>
    <xf numFmtId="2" fontId="6" fillId="0" borderId="0" xfId="0" applyNumberFormat="1" applyFont="1" applyBorder="1" applyAlignment="1">
      <alignment vertical="top"/>
    </xf>
    <xf numFmtId="2" fontId="6" fillId="0" borderId="0" xfId="0" applyNumberFormat="1" applyFont="1" applyBorder="1" applyAlignment="1">
      <alignment vertical="top" wrapText="1"/>
    </xf>
    <xf numFmtId="2" fontId="0" fillId="0" borderId="0" xfId="0" applyNumberFormat="1" applyFont="1" applyBorder="1" applyAlignment="1">
      <alignment vertical="top"/>
    </xf>
    <xf numFmtId="4" fontId="25" fillId="0" borderId="0" xfId="2" applyNumberFormat="1" applyFont="1" applyBorder="1" applyAlignment="1" applyProtection="1">
      <alignment horizontal="left" vertical="top"/>
    </xf>
    <xf numFmtId="167" fontId="13" fillId="0" borderId="0" xfId="0" applyNumberFormat="1" applyFont="1" applyBorder="1" applyAlignment="1">
      <alignment horizontal="right" vertical="top"/>
    </xf>
    <xf numFmtId="2" fontId="11" fillId="0" borderId="0" xfId="0" applyNumberFormat="1" applyFont="1" applyBorder="1" applyAlignment="1">
      <alignment vertical="top"/>
    </xf>
    <xf numFmtId="0" fontId="4" fillId="0" borderId="0" xfId="0" applyFont="1" applyBorder="1" applyAlignment="1">
      <alignment vertical="top"/>
    </xf>
    <xf numFmtId="2" fontId="10" fillId="0" borderId="0" xfId="0" applyNumberFormat="1" applyFont="1" applyBorder="1" applyAlignment="1">
      <alignment vertical="top"/>
    </xf>
    <xf numFmtId="165" fontId="4" fillId="0" borderId="0" xfId="0" applyNumberFormat="1" applyFont="1" applyBorder="1" applyAlignment="1">
      <alignment vertical="top"/>
    </xf>
    <xf numFmtId="2" fontId="6" fillId="0" borderId="0" xfId="2" applyNumberFormat="1" applyFont="1" applyAlignment="1" applyProtection="1">
      <alignment vertical="top"/>
    </xf>
    <xf numFmtId="4" fontId="25" fillId="0" borderId="0" xfId="2" applyNumberFormat="1" applyFont="1" applyAlignment="1" applyProtection="1">
      <alignment horizontal="left" vertical="top"/>
    </xf>
    <xf numFmtId="164" fontId="6" fillId="0" borderId="0" xfId="1" applyFont="1" applyAlignment="1" applyProtection="1">
      <alignment horizontal="left" vertical="top"/>
    </xf>
    <xf numFmtId="2" fontId="4" fillId="0" borderId="0" xfId="0" applyNumberFormat="1" applyFont="1" applyAlignment="1">
      <alignment vertical="top"/>
    </xf>
    <xf numFmtId="167" fontId="34" fillId="0" borderId="0" xfId="0" applyNumberFormat="1" applyFont="1" applyAlignment="1">
      <alignment horizontal="right" vertical="top"/>
    </xf>
    <xf numFmtId="167" fontId="5" fillId="0" borderId="0" xfId="0" applyNumberFormat="1" applyFont="1" applyAlignment="1">
      <alignment horizontal="right" vertical="top"/>
    </xf>
    <xf numFmtId="2" fontId="14" fillId="0" borderId="0" xfId="0" applyNumberFormat="1" applyFont="1" applyAlignment="1">
      <alignment vertical="top"/>
    </xf>
    <xf numFmtId="167" fontId="35" fillId="0" borderId="0" xfId="0" applyNumberFormat="1" applyFont="1" applyAlignment="1">
      <alignment horizontal="right" vertical="top"/>
    </xf>
    <xf numFmtId="167" fontId="13" fillId="0" borderId="0" xfId="0" applyNumberFormat="1" applyFont="1" applyAlignment="1">
      <alignment horizontal="right" vertical="top"/>
    </xf>
    <xf numFmtId="2" fontId="14" fillId="3" borderId="0" xfId="0" applyNumberFormat="1" applyFont="1" applyFill="1" applyAlignment="1">
      <alignment vertical="top"/>
    </xf>
    <xf numFmtId="167" fontId="35" fillId="3" borderId="0" xfId="0" applyNumberFormat="1" applyFont="1" applyFill="1" applyAlignment="1">
      <alignment horizontal="right" vertical="top"/>
    </xf>
    <xf numFmtId="167" fontId="13" fillId="3" borderId="0" xfId="0" applyNumberFormat="1" applyFont="1" applyFill="1" applyAlignment="1">
      <alignment horizontal="right" vertical="top"/>
    </xf>
    <xf numFmtId="0" fontId="4" fillId="0" borderId="0" xfId="0" applyFont="1" applyBorder="1" applyAlignment="1">
      <alignment horizontal="center" vertical="top"/>
    </xf>
    <xf numFmtId="0" fontId="6" fillId="0" borderId="0" xfId="0" applyFont="1" applyBorder="1" applyAlignment="1">
      <alignment horizontal="center" vertical="top"/>
    </xf>
    <xf numFmtId="0" fontId="7" fillId="0" borderId="0" xfId="0" applyFont="1" applyBorder="1" applyAlignment="1">
      <alignment horizontal="center" vertical="top"/>
    </xf>
    <xf numFmtId="0" fontId="7" fillId="8" borderId="0" xfId="0" applyFont="1" applyFill="1" applyBorder="1" applyAlignment="1">
      <alignment horizontal="center" vertical="top"/>
    </xf>
    <xf numFmtId="0" fontId="5" fillId="8" borderId="0" xfId="0" applyFont="1" applyFill="1" applyBorder="1" applyAlignment="1">
      <alignment horizontal="center" vertical="top"/>
    </xf>
    <xf numFmtId="0" fontId="6" fillId="0" borderId="0" xfId="2" applyFont="1" applyAlignment="1" applyProtection="1">
      <alignment horizontal="center" vertical="top"/>
    </xf>
    <xf numFmtId="0" fontId="4" fillId="0" borderId="0" xfId="0" applyFont="1" applyAlignment="1">
      <alignment horizontal="center" vertical="top"/>
    </xf>
    <xf numFmtId="0" fontId="14" fillId="0" borderId="0" xfId="0" applyFont="1" applyAlignment="1">
      <alignment horizontal="center" vertical="top"/>
    </xf>
    <xf numFmtId="0" fontId="14" fillId="3" borderId="0" xfId="0" applyFont="1" applyFill="1" applyAlignment="1">
      <alignment horizontal="center" vertical="top"/>
    </xf>
    <xf numFmtId="49" fontId="6" fillId="0" borderId="6" xfId="2" applyNumberFormat="1" applyFont="1" applyBorder="1" applyAlignment="1" applyProtection="1">
      <alignment horizontal="center" vertical="top" wrapText="1"/>
    </xf>
    <xf numFmtId="0" fontId="5" fillId="0" borderId="0" xfId="0" applyFont="1" applyBorder="1" applyAlignment="1">
      <alignment horizontal="center" vertical="top"/>
    </xf>
    <xf numFmtId="0" fontId="13" fillId="0" borderId="0" xfId="0" applyFont="1" applyBorder="1" applyAlignment="1">
      <alignment horizontal="center" vertical="top"/>
    </xf>
    <xf numFmtId="0" fontId="7" fillId="4" borderId="0" xfId="0" applyFont="1" applyFill="1" applyBorder="1" applyAlignment="1">
      <alignment horizontal="center" vertical="top"/>
    </xf>
    <xf numFmtId="0" fontId="5" fillId="4" borderId="0" xfId="0" applyFont="1" applyFill="1" applyBorder="1" applyAlignment="1">
      <alignment horizontal="center" vertical="top"/>
    </xf>
    <xf numFmtId="0" fontId="7" fillId="0" borderId="0" xfId="0" applyFont="1" applyFill="1" applyBorder="1" applyAlignment="1">
      <alignment horizontal="center" vertical="top"/>
    </xf>
    <xf numFmtId="0" fontId="7" fillId="0" borderId="0" xfId="8" applyFont="1" applyBorder="1" applyAlignment="1">
      <alignment horizontal="center" vertical="top"/>
    </xf>
    <xf numFmtId="0" fontId="27" fillId="0" borderId="0" xfId="0" applyFont="1" applyBorder="1" applyAlignment="1">
      <alignment horizontal="center" vertical="top"/>
    </xf>
    <xf numFmtId="0" fontId="27" fillId="0" borderId="0" xfId="0" applyFont="1" applyFill="1" applyBorder="1" applyAlignment="1">
      <alignment horizontal="center" vertical="top"/>
    </xf>
    <xf numFmtId="0" fontId="27" fillId="8" borderId="0" xfId="0" applyFont="1" applyFill="1" applyBorder="1" applyAlignment="1">
      <alignment horizontal="center" vertical="top"/>
    </xf>
    <xf numFmtId="16" fontId="7" fillId="0" borderId="0" xfId="0" applyNumberFormat="1" applyFont="1" applyBorder="1" applyAlignment="1">
      <alignment horizontal="center" vertical="top"/>
    </xf>
    <xf numFmtId="49" fontId="7" fillId="0" borderId="0" xfId="0" applyNumberFormat="1" applyFont="1" applyBorder="1" applyAlignment="1">
      <alignment horizontal="center" vertical="top"/>
    </xf>
    <xf numFmtId="49" fontId="6" fillId="0" borderId="0" xfId="0" applyNumberFormat="1" applyFont="1" applyBorder="1" applyAlignment="1">
      <alignment horizontal="center" vertical="top"/>
    </xf>
    <xf numFmtId="49" fontId="7" fillId="8" borderId="0" xfId="2" applyNumberFormat="1" applyFont="1" applyFill="1" applyBorder="1" applyAlignment="1" applyProtection="1">
      <alignment horizontal="center" vertical="top"/>
    </xf>
    <xf numFmtId="49" fontId="7" fillId="0" borderId="0" xfId="2" applyNumberFormat="1" applyFont="1" applyBorder="1" applyAlignment="1" applyProtection="1">
      <alignment horizontal="center" vertical="top"/>
    </xf>
    <xf numFmtId="0" fontId="5" fillId="4" borderId="1" xfId="0" applyFont="1" applyFill="1" applyBorder="1" applyAlignment="1">
      <alignment horizontal="center" vertical="top"/>
    </xf>
    <xf numFmtId="0" fontId="4" fillId="8" borderId="1" xfId="0" applyFont="1" applyFill="1" applyBorder="1" applyAlignment="1">
      <alignment vertical="top"/>
    </xf>
    <xf numFmtId="0" fontId="4" fillId="0" borderId="1" xfId="0" applyFont="1" applyBorder="1" applyAlignment="1">
      <alignment vertical="top"/>
    </xf>
    <xf numFmtId="0" fontId="4" fillId="0" borderId="10" xfId="0" applyFont="1" applyBorder="1" applyAlignment="1">
      <alignment vertical="top"/>
    </xf>
    <xf numFmtId="0" fontId="5" fillId="0" borderId="1" xfId="0" applyFont="1" applyBorder="1" applyAlignment="1">
      <alignment horizontal="center" vertical="top"/>
    </xf>
    <xf numFmtId="0" fontId="15" fillId="0" borderId="6" xfId="2" applyFont="1" applyBorder="1" applyAlignment="1" applyProtection="1">
      <alignment horizontal="center" vertical="top" wrapText="1"/>
    </xf>
    <xf numFmtId="0" fontId="14" fillId="0" borderId="0" xfId="0" applyFont="1" applyBorder="1" applyAlignment="1">
      <alignment vertical="top"/>
    </xf>
    <xf numFmtId="0" fontId="6" fillId="0" borderId="0" xfId="0" applyFont="1" applyBorder="1" applyAlignment="1">
      <alignment vertical="top"/>
    </xf>
    <xf numFmtId="0" fontId="4" fillId="0" borderId="0" xfId="0" applyFont="1" applyBorder="1" applyAlignment="1">
      <alignment horizontal="left" vertical="top"/>
    </xf>
    <xf numFmtId="0" fontId="6" fillId="8" borderId="0" xfId="0" applyFont="1" applyFill="1" applyBorder="1" applyAlignment="1">
      <alignment vertical="top"/>
    </xf>
    <xf numFmtId="0" fontId="6" fillId="4" borderId="0" xfId="0" applyFont="1" applyFill="1" applyBorder="1" applyAlignment="1">
      <alignment vertical="top"/>
    </xf>
    <xf numFmtId="0" fontId="7" fillId="0" borderId="0" xfId="0" applyFont="1" applyBorder="1" applyAlignment="1">
      <alignment vertical="top"/>
    </xf>
    <xf numFmtId="0" fontId="4" fillId="8" borderId="0" xfId="0" applyFont="1" applyFill="1" applyBorder="1" applyAlignment="1">
      <alignment vertical="top"/>
    </xf>
    <xf numFmtId="0" fontId="4" fillId="4" borderId="0" xfId="0" applyFont="1" applyFill="1" applyBorder="1" applyAlignment="1">
      <alignment vertical="top"/>
    </xf>
    <xf numFmtId="2" fontId="6" fillId="0" borderId="0" xfId="0" applyNumberFormat="1" applyFont="1" applyBorder="1" applyAlignment="1">
      <alignment horizontal="right" vertical="top"/>
    </xf>
    <xf numFmtId="0" fontId="11" fillId="0" borderId="0" xfId="0" applyFont="1" applyBorder="1" applyAlignment="1">
      <alignment horizontal="left" vertical="top"/>
    </xf>
    <xf numFmtId="0" fontId="25" fillId="0" borderId="0" xfId="0" applyFont="1" applyFill="1" applyBorder="1" applyAlignment="1">
      <alignment horizontal="center" vertical="top"/>
    </xf>
    <xf numFmtId="0" fontId="25" fillId="0" borderId="0" xfId="0" applyFont="1" applyBorder="1" applyAlignment="1">
      <alignment horizontal="center" vertical="top"/>
    </xf>
    <xf numFmtId="0" fontId="24" fillId="0" borderId="0" xfId="0" applyFont="1" applyFill="1" applyBorder="1" applyAlignment="1">
      <alignment horizontal="center" vertical="top"/>
    </xf>
    <xf numFmtId="0" fontId="25" fillId="0" borderId="0" xfId="8" applyFont="1" applyFill="1" applyBorder="1" applyAlignment="1">
      <alignment horizontal="center" vertical="top"/>
    </xf>
    <xf numFmtId="0" fontId="25" fillId="0" borderId="0" xfId="0" applyFont="1" applyBorder="1" applyAlignment="1">
      <alignment vertical="top"/>
    </xf>
    <xf numFmtId="0" fontId="15" fillId="0" borderId="0" xfId="0" applyFont="1" applyFill="1" applyBorder="1" applyAlignment="1">
      <alignment horizontal="center" vertical="top"/>
    </xf>
    <xf numFmtId="0" fontId="7" fillId="0" borderId="0" xfId="2" applyFont="1" applyBorder="1" applyAlignment="1" applyProtection="1">
      <alignment horizontal="left" vertical="top" wrapText="1"/>
    </xf>
    <xf numFmtId="0" fontId="6" fillId="8" borderId="0" xfId="2" applyFont="1" applyFill="1" applyBorder="1" applyAlignment="1" applyProtection="1">
      <alignment horizontal="left" vertical="top"/>
    </xf>
    <xf numFmtId="166" fontId="6" fillId="0" borderId="0" xfId="0" applyNumberFormat="1" applyFont="1" applyBorder="1" applyAlignment="1">
      <alignment horizontal="right" vertical="top"/>
    </xf>
    <xf numFmtId="2" fontId="6" fillId="0" borderId="0" xfId="3" applyNumberFormat="1" applyFont="1" applyBorder="1" applyAlignment="1">
      <alignment horizontal="right" vertical="top"/>
    </xf>
    <xf numFmtId="0" fontId="7" fillId="8" borderId="0" xfId="2" applyFont="1" applyFill="1" applyBorder="1" applyAlignment="1" applyProtection="1">
      <alignment horizontal="left" vertical="top"/>
    </xf>
    <xf numFmtId="0" fontId="0" fillId="0" borderId="0" xfId="0" applyBorder="1" applyAlignment="1">
      <alignment vertical="top"/>
    </xf>
    <xf numFmtId="2" fontId="15" fillId="0" borderId="6" xfId="2" applyNumberFormat="1" applyFont="1" applyBorder="1" applyAlignment="1" applyProtection="1">
      <alignment horizontal="center" vertical="top" wrapText="1"/>
    </xf>
    <xf numFmtId="167" fontId="15" fillId="0" borderId="6" xfId="2" applyNumberFormat="1" applyFont="1" applyBorder="1" applyAlignment="1" applyProtection="1">
      <alignment horizontal="center" vertical="top" wrapText="1"/>
    </xf>
    <xf numFmtId="167" fontId="7" fillId="0" borderId="0" xfId="2" applyNumberFormat="1" applyFont="1" applyBorder="1" applyAlignment="1" applyProtection="1">
      <alignment horizontal="right" vertical="top" wrapText="1"/>
    </xf>
    <xf numFmtId="167" fontId="6" fillId="0" borderId="0" xfId="0" applyNumberFormat="1" applyFont="1" applyBorder="1" applyAlignment="1">
      <alignment vertical="top"/>
    </xf>
    <xf numFmtId="167" fontId="8" fillId="0" borderId="0" xfId="0" applyNumberFormat="1" applyFont="1" applyBorder="1" applyAlignment="1">
      <alignment horizontal="right" vertical="top"/>
    </xf>
    <xf numFmtId="167" fontId="4" fillId="0" borderId="0" xfId="0" applyNumberFormat="1" applyFont="1" applyBorder="1" applyAlignment="1">
      <alignment vertical="top"/>
    </xf>
    <xf numFmtId="167" fontId="3" fillId="0" borderId="0" xfId="0" applyNumberFormat="1" applyFont="1" applyBorder="1" applyAlignment="1">
      <alignment horizontal="right" vertical="top"/>
    </xf>
    <xf numFmtId="165" fontId="6" fillId="0" borderId="0" xfId="0" applyNumberFormat="1" applyFont="1" applyBorder="1" applyAlignment="1">
      <alignment vertical="top"/>
    </xf>
    <xf numFmtId="165" fontId="14" fillId="0" borderId="0" xfId="0" applyNumberFormat="1" applyFont="1" applyBorder="1" applyAlignment="1">
      <alignment vertical="top"/>
    </xf>
    <xf numFmtId="167" fontId="14" fillId="0" borderId="0" xfId="0" applyNumberFormat="1" applyFont="1" applyBorder="1" applyAlignment="1">
      <alignment vertical="top"/>
    </xf>
    <xf numFmtId="167" fontId="6" fillId="0" borderId="0" xfId="0" applyNumberFormat="1" applyFont="1" applyBorder="1" applyAlignment="1">
      <alignment vertical="top" wrapText="1"/>
    </xf>
    <xf numFmtId="165" fontId="6" fillId="8" borderId="0" xfId="0" applyNumberFormat="1" applyFont="1" applyFill="1" applyBorder="1" applyAlignment="1">
      <alignment vertical="top"/>
    </xf>
    <xf numFmtId="167" fontId="6" fillId="8" borderId="0" xfId="0" applyNumberFormat="1" applyFont="1" applyFill="1" applyBorder="1" applyAlignment="1">
      <alignment vertical="top"/>
    </xf>
    <xf numFmtId="165" fontId="6" fillId="4" borderId="0" xfId="0" applyNumberFormat="1" applyFont="1" applyFill="1" applyBorder="1" applyAlignment="1">
      <alignment vertical="top"/>
    </xf>
    <xf numFmtId="167" fontId="6" fillId="4" borderId="0" xfId="0" applyNumberFormat="1" applyFont="1" applyFill="1" applyBorder="1" applyAlignment="1">
      <alignment vertical="top"/>
    </xf>
    <xf numFmtId="165" fontId="4" fillId="8" borderId="0" xfId="0" applyNumberFormat="1" applyFont="1" applyFill="1" applyBorder="1" applyAlignment="1">
      <alignment vertical="top"/>
    </xf>
    <xf numFmtId="167" fontId="4" fillId="8" borderId="0" xfId="0" applyNumberFormat="1" applyFont="1" applyFill="1" applyBorder="1" applyAlignment="1">
      <alignment vertical="top"/>
    </xf>
    <xf numFmtId="165" fontId="4" fillId="4" borderId="0" xfId="0" applyNumberFormat="1" applyFont="1" applyFill="1" applyBorder="1" applyAlignment="1">
      <alignment vertical="top"/>
    </xf>
    <xf numFmtId="167" fontId="4" fillId="4" borderId="0" xfId="0" applyNumberFormat="1" applyFont="1" applyFill="1" applyBorder="1" applyAlignment="1">
      <alignment vertical="top"/>
    </xf>
    <xf numFmtId="167" fontId="6" fillId="0" borderId="0" xfId="3" applyNumberFormat="1" applyFont="1" applyBorder="1" applyAlignment="1" applyProtection="1">
      <alignment vertical="top"/>
    </xf>
    <xf numFmtId="167" fontId="8" fillId="0" borderId="0" xfId="3" applyNumberFormat="1" applyFont="1" applyBorder="1" applyAlignment="1" applyProtection="1">
      <alignment horizontal="right" vertical="top"/>
      <protection locked="0"/>
    </xf>
    <xf numFmtId="167" fontId="11" fillId="0" borderId="0" xfId="0" applyNumberFormat="1" applyFont="1" applyBorder="1" applyAlignment="1">
      <alignment vertical="top"/>
    </xf>
    <xf numFmtId="167" fontId="26" fillId="0" borderId="0" xfId="0" applyNumberFormat="1" applyFont="1" applyFill="1" applyBorder="1" applyAlignment="1">
      <alignment vertical="top"/>
    </xf>
    <xf numFmtId="167" fontId="6" fillId="0" borderId="0" xfId="0" applyNumberFormat="1" applyFont="1" applyBorder="1" applyAlignment="1">
      <alignment horizontal="right" vertical="top"/>
    </xf>
    <xf numFmtId="167" fontId="26" fillId="0" borderId="0" xfId="0" applyNumberFormat="1" applyFont="1" applyFill="1" applyBorder="1" applyAlignment="1" applyProtection="1">
      <alignment vertical="top"/>
      <protection locked="0"/>
    </xf>
    <xf numFmtId="167" fontId="26" fillId="0" borderId="0" xfId="0" applyNumberFormat="1" applyFont="1" applyFill="1" applyBorder="1" applyAlignment="1">
      <alignment horizontal="right" vertical="top"/>
    </xf>
    <xf numFmtId="0" fontId="6" fillId="0" borderId="0" xfId="0" applyFont="1" applyFill="1" applyBorder="1" applyAlignment="1">
      <alignment horizontal="right" vertical="top"/>
    </xf>
    <xf numFmtId="167" fontId="7" fillId="8" borderId="0" xfId="1" applyNumberFormat="1" applyFont="1" applyFill="1" applyBorder="1" applyAlignment="1" applyProtection="1">
      <alignment horizontal="right" vertical="top"/>
    </xf>
    <xf numFmtId="167" fontId="5" fillId="0" borderId="0" xfId="1" applyNumberFormat="1" applyFont="1" applyBorder="1" applyAlignment="1" applyProtection="1">
      <alignment horizontal="right" vertical="top"/>
    </xf>
    <xf numFmtId="4" fontId="6" fillId="8" borderId="0" xfId="2" applyNumberFormat="1" applyFont="1" applyFill="1" applyBorder="1" applyAlignment="1" applyProtection="1">
      <alignment horizontal="left" vertical="top"/>
    </xf>
    <xf numFmtId="167" fontId="6" fillId="0" borderId="0" xfId="2" applyNumberFormat="1" applyFont="1" applyBorder="1" applyAlignment="1" applyProtection="1">
      <alignment horizontal="left" vertical="top"/>
    </xf>
    <xf numFmtId="167" fontId="5" fillId="0" borderId="2" xfId="0" applyNumberFormat="1" applyFont="1" applyBorder="1" applyAlignment="1">
      <alignment horizontal="right" vertical="top"/>
    </xf>
    <xf numFmtId="2" fontId="6" fillId="0" borderId="0" xfId="0" applyNumberFormat="1" applyFont="1" applyBorder="1" applyAlignment="1">
      <alignment horizontal="right"/>
    </xf>
    <xf numFmtId="0" fontId="4" fillId="0" borderId="0" xfId="0" applyFont="1" applyBorder="1"/>
    <xf numFmtId="2" fontId="4" fillId="0" borderId="0" xfId="0" applyNumberFormat="1" applyFont="1" applyBorder="1" applyAlignment="1">
      <alignment horizontal="right"/>
    </xf>
    <xf numFmtId="167" fontId="4" fillId="0" borderId="0" xfId="0" applyNumberFormat="1" applyFont="1" applyBorder="1" applyAlignment="1">
      <alignment horizontal="right"/>
    </xf>
    <xf numFmtId="167" fontId="5" fillId="0" borderId="0" xfId="0" applyNumberFormat="1" applyFont="1" applyBorder="1" applyAlignment="1">
      <alignment horizontal="right"/>
    </xf>
    <xf numFmtId="1" fontId="16" fillId="0" borderId="0" xfId="10" applyNumberFormat="1" applyFont="1" applyBorder="1" applyAlignment="1">
      <alignment horizontal="center" vertical="top"/>
    </xf>
    <xf numFmtId="0" fontId="0" fillId="0" borderId="0" xfId="0" applyFont="1" applyBorder="1"/>
    <xf numFmtId="0" fontId="3" fillId="0" borderId="0" xfId="0" applyFont="1" applyBorder="1" applyAlignment="1">
      <alignment horizontal="right"/>
    </xf>
    <xf numFmtId="0" fontId="16" fillId="0" borderId="0" xfId="5" quotePrefix="1" applyFont="1" applyBorder="1" applyAlignment="1">
      <alignment horizontal="left" vertical="top"/>
    </xf>
    <xf numFmtId="0" fontId="16" fillId="0" borderId="0" xfId="5" applyFont="1" applyBorder="1" applyAlignment="1">
      <alignment horizontal="left" vertical="top"/>
    </xf>
    <xf numFmtId="0" fontId="0" fillId="0" borderId="0" xfId="0" applyBorder="1" applyAlignment="1">
      <alignment horizontal="left"/>
    </xf>
    <xf numFmtId="0" fontId="0" fillId="0" borderId="0" xfId="0" applyAlignment="1">
      <alignment horizontal="left"/>
    </xf>
    <xf numFmtId="0" fontId="7" fillId="0" borderId="0" xfId="2" applyNumberFormat="1" applyFont="1" applyAlignment="1" applyProtection="1">
      <alignment vertical="top" wrapText="1"/>
    </xf>
    <xf numFmtId="0" fontId="16" fillId="0" borderId="0" xfId="2" applyNumberFormat="1" applyFont="1" applyAlignment="1" applyProtection="1">
      <alignment vertical="top" wrapText="1"/>
    </xf>
    <xf numFmtId="0" fontId="5" fillId="0" borderId="0" xfId="0" applyFont="1" applyAlignment="1">
      <alignment vertical="top" wrapText="1"/>
    </xf>
    <xf numFmtId="0" fontId="4" fillId="0" borderId="0" xfId="0" applyFont="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13" fillId="3" borderId="0" xfId="0" applyFont="1" applyFill="1" applyAlignment="1">
      <alignment vertical="top" wrapText="1"/>
    </xf>
    <xf numFmtId="0" fontId="14" fillId="3" borderId="0" xfId="0" applyFont="1" applyFill="1" applyAlignment="1">
      <alignment vertical="top" wrapText="1"/>
    </xf>
    <xf numFmtId="49" fontId="45" fillId="4" borderId="0" xfId="2" applyNumberFormat="1" applyFont="1" applyFill="1" applyBorder="1" applyAlignment="1" applyProtection="1">
      <alignment horizontal="center" vertical="top" wrapText="1"/>
    </xf>
    <xf numFmtId="167" fontId="4" fillId="0" borderId="0" xfId="0" applyNumberFormat="1" applyFont="1" applyBorder="1" applyAlignment="1">
      <alignment horizontal="right" vertical="top"/>
    </xf>
    <xf numFmtId="0" fontId="6" fillId="8" borderId="0" xfId="0" applyFont="1" applyFill="1" applyBorder="1" applyAlignment="1">
      <alignment horizontal="right" vertical="top"/>
    </xf>
    <xf numFmtId="167" fontId="25" fillId="8" borderId="0" xfId="0" applyNumberFormat="1" applyFont="1" applyFill="1" applyBorder="1" applyAlignment="1">
      <alignment vertical="top"/>
    </xf>
    <xf numFmtId="167" fontId="26" fillId="8" borderId="0" xfId="0" applyNumberFormat="1" applyFont="1" applyFill="1" applyBorder="1" applyAlignment="1">
      <alignment vertical="top"/>
    </xf>
    <xf numFmtId="0" fontId="6" fillId="0" borderId="0" xfId="0" applyFont="1" applyBorder="1" applyAlignment="1">
      <alignment horizontal="right" vertical="top"/>
    </xf>
    <xf numFmtId="1" fontId="6" fillId="8" borderId="0" xfId="0" applyNumberFormat="1" applyFont="1" applyFill="1" applyBorder="1" applyAlignment="1">
      <alignment horizontal="right" vertical="top"/>
    </xf>
    <xf numFmtId="1" fontId="6" fillId="0" borderId="0" xfId="0" applyNumberFormat="1" applyFont="1" applyFill="1" applyBorder="1" applyAlignment="1">
      <alignment horizontal="right" vertical="top"/>
    </xf>
    <xf numFmtId="3" fontId="6" fillId="0" borderId="0" xfId="0" applyNumberFormat="1" applyFont="1" applyFill="1" applyBorder="1" applyAlignment="1">
      <alignment horizontal="right" vertical="top"/>
    </xf>
    <xf numFmtId="1" fontId="6" fillId="0" borderId="0" xfId="8" applyNumberFormat="1" applyFont="1" applyFill="1" applyBorder="1" applyAlignment="1">
      <alignment horizontal="right" vertical="top"/>
    </xf>
    <xf numFmtId="3" fontId="6" fillId="8" borderId="0" xfId="0" applyNumberFormat="1" applyFont="1" applyFill="1" applyBorder="1" applyAlignment="1">
      <alignment horizontal="right" vertical="top"/>
    </xf>
    <xf numFmtId="167" fontId="26" fillId="8" borderId="0" xfId="0" applyNumberFormat="1" applyFont="1" applyFill="1" applyBorder="1" applyAlignment="1">
      <alignment horizontal="right" vertical="top"/>
    </xf>
    <xf numFmtId="0" fontId="25" fillId="0" borderId="0" xfId="0" applyFont="1" applyFill="1" applyBorder="1" applyAlignment="1">
      <alignment horizontal="right" vertical="top"/>
    </xf>
    <xf numFmtId="4" fontId="6" fillId="0" borderId="0" xfId="2" applyNumberFormat="1" applyFont="1" applyBorder="1" applyAlignment="1" applyProtection="1">
      <alignment horizontal="left" vertical="top" wrapText="1"/>
    </xf>
    <xf numFmtId="167" fontId="6" fillId="8" borderId="0" xfId="2" applyNumberFormat="1" applyFont="1" applyFill="1" applyBorder="1" applyAlignment="1" applyProtection="1">
      <alignment horizontal="left" vertical="top"/>
    </xf>
    <xf numFmtId="0" fontId="0" fillId="0" borderId="0" xfId="0" applyFont="1" applyBorder="1" applyAlignment="1">
      <alignment vertical="top"/>
    </xf>
    <xf numFmtId="167" fontId="0" fillId="0" borderId="0" xfId="0" applyNumberFormat="1" applyFont="1" applyBorder="1" applyAlignment="1">
      <alignment vertical="top"/>
    </xf>
    <xf numFmtId="1" fontId="16" fillId="0" borderId="6" xfId="5" applyNumberFormat="1" applyFont="1" applyBorder="1" applyAlignment="1">
      <alignment horizontal="center" vertical="center" wrapText="1"/>
    </xf>
    <xf numFmtId="0" fontId="16" fillId="0" borderId="6" xfId="5" applyFont="1" applyBorder="1" applyAlignment="1">
      <alignment horizontal="left" vertical="center" wrapText="1"/>
    </xf>
    <xf numFmtId="0" fontId="16" fillId="0" borderId="6" xfId="5" applyFont="1" applyBorder="1" applyAlignment="1">
      <alignment horizontal="center" vertical="center" wrapText="1"/>
    </xf>
    <xf numFmtId="4" fontId="16" fillId="0" borderId="6" xfId="5" applyNumberFormat="1" applyFont="1" applyBorder="1" applyAlignment="1">
      <alignment horizontal="center" vertical="center" wrapText="1"/>
    </xf>
    <xf numFmtId="4" fontId="16" fillId="0" borderId="6" xfId="9" applyNumberFormat="1" applyFont="1" applyBorder="1" applyAlignment="1" applyProtection="1">
      <alignment horizontal="center" vertical="center" wrapText="1"/>
      <protection locked="0"/>
    </xf>
    <xf numFmtId="168" fontId="16" fillId="0" borderId="6" xfId="5" applyNumberFormat="1" applyFont="1" applyBorder="1" applyAlignment="1">
      <alignment horizontal="center" vertical="center" wrapText="1"/>
    </xf>
    <xf numFmtId="1" fontId="16" fillId="0" borderId="0" xfId="5" applyNumberFormat="1" applyFont="1" applyBorder="1" applyAlignment="1">
      <alignment horizontal="center" vertical="top"/>
    </xf>
    <xf numFmtId="0" fontId="17" fillId="0" borderId="0" xfId="5" applyFont="1" applyBorder="1" applyAlignment="1">
      <alignment horizontal="center" vertical="center"/>
    </xf>
    <xf numFmtId="4" fontId="17" fillId="0" borderId="0" xfId="5" applyNumberFormat="1" applyFont="1" applyBorder="1" applyAlignment="1">
      <alignment horizontal="center" vertical="center"/>
    </xf>
    <xf numFmtId="4" fontId="17" fillId="0" borderId="0" xfId="9" applyNumberFormat="1" applyFont="1" applyBorder="1" applyAlignment="1" applyProtection="1">
      <alignment horizontal="center"/>
      <protection locked="0"/>
    </xf>
    <xf numFmtId="168" fontId="16" fillId="0" borderId="0" xfId="5" applyNumberFormat="1" applyFont="1" applyBorder="1" applyAlignment="1">
      <alignment horizontal="right"/>
    </xf>
    <xf numFmtId="1" fontId="16" fillId="0" borderId="0" xfId="9" applyNumberFormat="1" applyFont="1" applyBorder="1" applyAlignment="1">
      <alignment horizontal="center" vertical="top"/>
    </xf>
    <xf numFmtId="0" fontId="17" fillId="0" borderId="0" xfId="9" applyFont="1" applyBorder="1" applyAlignment="1">
      <alignment horizontal="left" vertical="top"/>
    </xf>
    <xf numFmtId="0" fontId="17" fillId="0" borderId="0" xfId="10" applyFont="1" applyBorder="1" applyAlignment="1">
      <alignment horizontal="center" vertical="center"/>
    </xf>
    <xf numFmtId="4" fontId="17" fillId="0" borderId="0" xfId="10" applyNumberFormat="1" applyFont="1" applyBorder="1" applyAlignment="1">
      <alignment horizontal="center" vertical="center"/>
    </xf>
    <xf numFmtId="4" fontId="17" fillId="0" borderId="0" xfId="10" applyNumberFormat="1" applyFont="1" applyBorder="1" applyAlignment="1">
      <alignment horizontal="center"/>
    </xf>
    <xf numFmtId="168" fontId="16" fillId="0" borderId="0" xfId="10" applyNumberFormat="1" applyFont="1" applyBorder="1" applyAlignment="1">
      <alignment horizontal="right"/>
    </xf>
    <xf numFmtId="0" fontId="17" fillId="0" borderId="0" xfId="10" applyFont="1" applyBorder="1" applyAlignment="1">
      <alignment horizontal="left" vertical="top" wrapText="1"/>
    </xf>
    <xf numFmtId="4" fontId="17" fillId="0" borderId="0" xfId="10" applyNumberFormat="1" applyFont="1" applyBorder="1" applyAlignment="1" applyProtection="1">
      <alignment horizontal="center"/>
      <protection locked="0"/>
    </xf>
    <xf numFmtId="169" fontId="16" fillId="0" borderId="0" xfId="10" applyNumberFormat="1" applyFont="1" applyBorder="1" applyAlignment="1">
      <alignment horizontal="right"/>
    </xf>
    <xf numFmtId="0" fontId="17" fillId="0" borderId="0" xfId="0" applyFont="1" applyBorder="1" applyAlignment="1">
      <alignment horizontal="left" vertical="top" wrapText="1"/>
    </xf>
    <xf numFmtId="164" fontId="17" fillId="0" borderId="0" xfId="1" applyFont="1" applyBorder="1" applyAlignment="1">
      <alignment horizontal="center" vertical="center"/>
    </xf>
    <xf numFmtId="4" fontId="17" fillId="0" borderId="0" xfId="10" applyNumberFormat="1" applyFont="1" applyBorder="1" applyAlignment="1">
      <alignment horizontal="right"/>
    </xf>
    <xf numFmtId="0" fontId="31" fillId="0" borderId="0" xfId="10" applyFont="1" applyBorder="1" applyAlignment="1">
      <alignment horizontal="left" vertical="top" wrapText="1"/>
    </xf>
    <xf numFmtId="2" fontId="17" fillId="0" borderId="0" xfId="1" applyNumberFormat="1" applyFont="1" applyBorder="1" applyAlignment="1">
      <alignment horizontal="center" vertical="center"/>
    </xf>
    <xf numFmtId="169" fontId="16" fillId="0" borderId="0" xfId="10" applyNumberFormat="1" applyFont="1" applyBorder="1" applyAlignment="1">
      <alignment horizontal="right" vertical="center"/>
    </xf>
    <xf numFmtId="0" fontId="17" fillId="0" borderId="0" xfId="9" applyFont="1" applyBorder="1" applyAlignment="1">
      <alignment horizontal="left" vertical="top" wrapText="1"/>
    </xf>
    <xf numFmtId="1" fontId="16" fillId="8" borderId="0" xfId="9" applyNumberFormat="1" applyFont="1" applyFill="1" applyBorder="1" applyAlignment="1">
      <alignment horizontal="center" vertical="top"/>
    </xf>
    <xf numFmtId="0" fontId="16" fillId="8" borderId="0" xfId="9" quotePrefix="1" applyFont="1" applyFill="1" applyBorder="1" applyAlignment="1">
      <alignment horizontal="left" vertical="top"/>
    </xf>
    <xf numFmtId="0" fontId="17" fillId="8" borderId="0" xfId="9" applyFont="1" applyFill="1" applyBorder="1" applyAlignment="1">
      <alignment horizontal="center" vertical="center"/>
    </xf>
    <xf numFmtId="164" fontId="17" fillId="8" borderId="0" xfId="1" applyFont="1" applyFill="1" applyBorder="1" applyAlignment="1">
      <alignment horizontal="center" vertical="center"/>
    </xf>
    <xf numFmtId="4" fontId="17" fillId="8" borderId="0" xfId="9" applyNumberFormat="1" applyFont="1" applyFill="1" applyBorder="1" applyAlignment="1" applyProtection="1">
      <alignment horizontal="center"/>
      <protection locked="0"/>
    </xf>
    <xf numFmtId="0" fontId="16" fillId="0" borderId="0" xfId="9" quotePrefix="1" applyFont="1" applyBorder="1" applyAlignment="1">
      <alignment horizontal="left" vertical="top"/>
    </xf>
    <xf numFmtId="0" fontId="17" fillId="0" borderId="0" xfId="9" applyFont="1" applyBorder="1" applyAlignment="1">
      <alignment horizontal="center" vertical="center"/>
    </xf>
    <xf numFmtId="168" fontId="16" fillId="0" borderId="0" xfId="9" applyNumberFormat="1" applyFont="1" applyBorder="1" applyAlignment="1">
      <alignment horizontal="right"/>
    </xf>
    <xf numFmtId="4" fontId="17" fillId="0" borderId="0" xfId="0" applyNumberFormat="1" applyFont="1" applyBorder="1" applyAlignment="1">
      <alignment horizontal="center" vertical="center"/>
    </xf>
    <xf numFmtId="0" fontId="17" fillId="0" borderId="0" xfId="9" applyFont="1" applyBorder="1" applyAlignment="1" applyProtection="1">
      <alignment horizontal="center"/>
      <protection locked="0"/>
    </xf>
    <xf numFmtId="0" fontId="16" fillId="0" borderId="0" xfId="0" applyFont="1" applyBorder="1" applyAlignment="1">
      <alignment horizontal="right"/>
    </xf>
    <xf numFmtId="4" fontId="17" fillId="0" borderId="0" xfId="0" applyNumberFormat="1" applyFont="1" applyBorder="1" applyAlignment="1">
      <alignment horizontal="left" vertical="top" wrapText="1"/>
    </xf>
    <xf numFmtId="4" fontId="17" fillId="0" borderId="0" xfId="10" applyNumberFormat="1" applyFont="1" applyBorder="1" applyAlignment="1" applyProtection="1">
      <alignment horizontal="center" vertical="center"/>
      <protection locked="0"/>
    </xf>
    <xf numFmtId="4" fontId="17" fillId="0" borderId="0" xfId="0" applyNumberFormat="1"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pplyProtection="1">
      <alignment horizontal="center" wrapText="1"/>
      <protection locked="0"/>
    </xf>
    <xf numFmtId="0" fontId="16" fillId="0" borderId="0" xfId="0" applyFont="1" applyBorder="1" applyAlignment="1">
      <alignment horizontal="right" wrapText="1"/>
    </xf>
    <xf numFmtId="4" fontId="16" fillId="0" borderId="0" xfId="0" applyNumberFormat="1" applyFont="1" applyBorder="1" applyAlignment="1">
      <alignment horizontal="left" vertical="center" wrapText="1"/>
    </xf>
    <xf numFmtId="4" fontId="17" fillId="0" borderId="0" xfId="0" applyNumberFormat="1" applyFont="1" applyBorder="1" applyAlignment="1">
      <alignment horizontal="left" vertical="center" wrapText="1"/>
    </xf>
    <xf numFmtId="4" fontId="17" fillId="0" borderId="0" xfId="0" applyNumberFormat="1" applyFont="1" applyBorder="1" applyAlignment="1" applyProtection="1">
      <alignment horizontal="center"/>
      <protection locked="0"/>
    </xf>
    <xf numFmtId="168" fontId="16" fillId="0" borderId="0" xfId="0" applyNumberFormat="1" applyFont="1" applyBorder="1" applyAlignment="1">
      <alignment horizontal="right"/>
    </xf>
    <xf numFmtId="4" fontId="17" fillId="0" borderId="0" xfId="0" applyNumberFormat="1" applyFont="1" applyBorder="1" applyAlignment="1">
      <alignment horizontal="left" wrapText="1"/>
    </xf>
    <xf numFmtId="0" fontId="17" fillId="0" borderId="0" xfId="0" applyFont="1" applyBorder="1" applyAlignment="1">
      <alignment horizontal="left" vertical="center"/>
    </xf>
    <xf numFmtId="3" fontId="17" fillId="0" borderId="0" xfId="0" applyNumberFormat="1" applyFont="1" applyBorder="1" applyAlignment="1">
      <alignment horizontal="center" vertical="center"/>
    </xf>
    <xf numFmtId="0" fontId="17" fillId="0" borderId="0" xfId="0" applyFont="1" applyBorder="1" applyAlignment="1">
      <alignment horizontal="left" vertical="center" wrapText="1"/>
    </xf>
    <xf numFmtId="0" fontId="17" fillId="0" borderId="0" xfId="0" applyFont="1" applyBorder="1" applyAlignment="1">
      <alignment horizontal="left"/>
    </xf>
    <xf numFmtId="0" fontId="17" fillId="0" borderId="0" xfId="10" applyFont="1" applyBorder="1" applyAlignment="1">
      <alignment horizontal="left"/>
    </xf>
    <xf numFmtId="0" fontId="17" fillId="0" borderId="0" xfId="0" applyFont="1" applyBorder="1" applyAlignment="1">
      <alignment vertical="center" wrapText="1"/>
    </xf>
    <xf numFmtId="0" fontId="16" fillId="0" borderId="0" xfId="0" applyFont="1" applyBorder="1" applyAlignment="1">
      <alignment horizontal="right" vertical="center" wrapText="1"/>
    </xf>
    <xf numFmtId="4" fontId="31" fillId="0" borderId="0" xfId="0" applyNumberFormat="1" applyFont="1" applyBorder="1" applyAlignment="1">
      <alignment horizontal="center" vertical="center"/>
    </xf>
    <xf numFmtId="0" fontId="16" fillId="0" borderId="0" xfId="9" applyFont="1" applyBorder="1" applyAlignment="1">
      <alignment horizontal="center" vertical="top"/>
    </xf>
    <xf numFmtId="0" fontId="16" fillId="0" borderId="8" xfId="9" applyFont="1" applyBorder="1" applyAlignment="1">
      <alignment horizontal="center" vertical="top"/>
    </xf>
    <xf numFmtId="0" fontId="16" fillId="0" borderId="9" xfId="9" applyFont="1" applyBorder="1" applyAlignment="1">
      <alignment horizontal="right" vertical="top"/>
    </xf>
    <xf numFmtId="1" fontId="16" fillId="4" borderId="0" xfId="9" applyNumberFormat="1" applyFont="1" applyFill="1" applyBorder="1" applyAlignment="1">
      <alignment horizontal="center" vertical="top"/>
    </xf>
    <xf numFmtId="4" fontId="16" fillId="4" borderId="2" xfId="10" applyNumberFormat="1" applyFont="1" applyFill="1" applyBorder="1" applyAlignment="1">
      <alignment horizontal="right"/>
    </xf>
    <xf numFmtId="4" fontId="16" fillId="8" borderId="2" xfId="10" applyNumberFormat="1" applyFont="1" applyFill="1" applyBorder="1" applyAlignment="1">
      <alignment horizontal="right" wrapText="1"/>
    </xf>
    <xf numFmtId="4" fontId="16" fillId="4" borderId="12" xfId="0" applyNumberFormat="1" applyFont="1" applyFill="1" applyBorder="1" applyAlignment="1">
      <alignment horizontal="right"/>
    </xf>
    <xf numFmtId="4" fontId="16" fillId="8" borderId="0" xfId="9" applyNumberFormat="1" applyFont="1" applyFill="1" applyBorder="1" applyAlignment="1">
      <alignment horizontal="right"/>
    </xf>
    <xf numFmtId="4" fontId="17" fillId="0" borderId="0" xfId="0" applyNumberFormat="1" applyFont="1" applyFill="1" applyBorder="1" applyAlignment="1">
      <alignment horizontal="left" vertical="top" wrapText="1"/>
    </xf>
    <xf numFmtId="0" fontId="47" fillId="0" borderId="7" xfId="9" applyFont="1" applyBorder="1" applyAlignment="1">
      <alignment horizontal="left" vertical="top"/>
    </xf>
    <xf numFmtId="4" fontId="6" fillId="0" borderId="0" xfId="2" applyNumberFormat="1" applyFont="1" applyBorder="1" applyAlignment="1" applyProtection="1">
      <alignment vertical="top"/>
    </xf>
    <xf numFmtId="4" fontId="17" fillId="0" borderId="0" xfId="2" applyNumberFormat="1" applyFont="1" applyBorder="1" applyAlignment="1" applyProtection="1">
      <alignment vertical="top" wrapText="1"/>
    </xf>
    <xf numFmtId="4" fontId="16" fillId="7" borderId="0" xfId="2" applyNumberFormat="1" applyFont="1" applyFill="1" applyBorder="1" applyAlignment="1" applyProtection="1">
      <alignment vertical="top" wrapText="1"/>
    </xf>
    <xf numFmtId="4" fontId="6" fillId="0" borderId="0" xfId="1" applyNumberFormat="1" applyFont="1" applyBorder="1" applyAlignment="1" applyProtection="1">
      <alignment horizontal="left" vertical="top"/>
    </xf>
    <xf numFmtId="4" fontId="38" fillId="4" borderId="1" xfId="0" applyNumberFormat="1" applyFont="1" applyFill="1" applyBorder="1" applyAlignment="1">
      <alignment horizontal="center"/>
    </xf>
    <xf numFmtId="4" fontId="37" fillId="8" borderId="1" xfId="0" applyNumberFormat="1" applyFont="1" applyFill="1" applyBorder="1" applyAlignment="1">
      <alignment horizontal="center"/>
    </xf>
    <xf numFmtId="4" fontId="37" fillId="0" borderId="1" xfId="0" applyNumberFormat="1" applyFont="1" applyBorder="1" applyAlignment="1">
      <alignment horizontal="center"/>
    </xf>
    <xf numFmtId="4" fontId="37" fillId="0" borderId="10" xfId="0" applyNumberFormat="1" applyFont="1" applyBorder="1" applyAlignment="1">
      <alignment horizontal="center"/>
    </xf>
    <xf numFmtId="49" fontId="48" fillId="0" borderId="6" xfId="2" applyNumberFormat="1" applyFont="1" applyBorder="1" applyAlignment="1" applyProtection="1">
      <alignment horizontal="center" vertical="top" wrapText="1"/>
    </xf>
    <xf numFmtId="0" fontId="16" fillId="0" borderId="6" xfId="2" applyNumberFormat="1" applyFont="1" applyBorder="1" applyAlignment="1" applyProtection="1">
      <alignment vertical="top" wrapText="1"/>
    </xf>
    <xf numFmtId="0" fontId="17" fillId="0" borderId="6" xfId="2" applyFont="1" applyBorder="1" applyAlignment="1" applyProtection="1">
      <alignment horizontal="center" vertical="top" wrapText="1"/>
    </xf>
    <xf numFmtId="2" fontId="17" fillId="0" borderId="6" xfId="2" applyNumberFormat="1" applyFont="1" applyBorder="1" applyAlignment="1" applyProtection="1">
      <alignment horizontal="center" vertical="top" wrapText="1"/>
    </xf>
    <xf numFmtId="167" fontId="17" fillId="0" borderId="6" xfId="2" applyNumberFormat="1" applyFont="1" applyBorder="1" applyAlignment="1" applyProtection="1">
      <alignment horizontal="center" vertical="top" wrapText="1"/>
    </xf>
    <xf numFmtId="167" fontId="16" fillId="0" borderId="6" xfId="1" applyNumberFormat="1" applyFont="1" applyBorder="1" applyAlignment="1" applyProtection="1">
      <alignment horizontal="center" vertical="top" wrapText="1"/>
    </xf>
    <xf numFmtId="49" fontId="48" fillId="0" borderId="0" xfId="2" applyNumberFormat="1" applyFont="1" applyBorder="1" applyAlignment="1" applyProtection="1">
      <alignment horizontal="center" vertical="top" wrapText="1"/>
    </xf>
    <xf numFmtId="0" fontId="48" fillId="7" borderId="0" xfId="0" applyFont="1" applyFill="1" applyBorder="1" applyAlignment="1">
      <alignment horizontal="center" vertical="top"/>
    </xf>
    <xf numFmtId="0" fontId="30" fillId="7" borderId="0" xfId="0" applyFont="1" applyFill="1" applyBorder="1" applyAlignment="1">
      <alignment vertical="top" wrapText="1"/>
    </xf>
    <xf numFmtId="0" fontId="31" fillId="7" borderId="0" xfId="0" applyFont="1" applyFill="1" applyBorder="1" applyAlignment="1">
      <alignment horizontal="center" vertical="top"/>
    </xf>
    <xf numFmtId="2" fontId="31" fillId="7" borderId="0" xfId="0" applyNumberFormat="1" applyFont="1" applyFill="1" applyBorder="1" applyAlignment="1">
      <alignment vertical="top"/>
    </xf>
    <xf numFmtId="167" fontId="31" fillId="7" borderId="0" xfId="0" applyNumberFormat="1" applyFont="1" applyFill="1" applyBorder="1" applyAlignment="1">
      <alignment horizontal="right" vertical="top"/>
    </xf>
    <xf numFmtId="167" fontId="30" fillId="7" borderId="0" xfId="0" applyNumberFormat="1" applyFont="1" applyFill="1" applyBorder="1" applyAlignment="1">
      <alignment horizontal="right" vertical="top"/>
    </xf>
    <xf numFmtId="0" fontId="48" fillId="0" borderId="0" xfId="0" applyFont="1" applyBorder="1" applyAlignment="1">
      <alignment horizontal="center" vertical="top"/>
    </xf>
    <xf numFmtId="0" fontId="31" fillId="0" borderId="0" xfId="0" applyFont="1" applyBorder="1" applyAlignment="1">
      <alignment vertical="top" wrapText="1"/>
    </xf>
    <xf numFmtId="0" fontId="31" fillId="0" borderId="0" xfId="0" applyFont="1" applyBorder="1" applyAlignment="1">
      <alignment horizontal="center" vertical="top"/>
    </xf>
    <xf numFmtId="2" fontId="31" fillId="0" borderId="0" xfId="0" applyNumberFormat="1" applyFont="1" applyBorder="1" applyAlignment="1">
      <alignment vertical="top"/>
    </xf>
    <xf numFmtId="167" fontId="31" fillId="0" borderId="0" xfId="0" applyNumberFormat="1" applyFont="1" applyBorder="1" applyAlignment="1">
      <alignment horizontal="right" vertical="top"/>
    </xf>
    <xf numFmtId="167" fontId="30" fillId="0" borderId="0" xfId="0" applyNumberFormat="1" applyFont="1" applyBorder="1" applyAlignment="1">
      <alignment horizontal="right" vertical="top"/>
    </xf>
    <xf numFmtId="0" fontId="48" fillId="8" borderId="0" xfId="0" applyFont="1" applyFill="1" applyBorder="1" applyAlignment="1">
      <alignment horizontal="center" vertical="top"/>
    </xf>
    <xf numFmtId="0" fontId="30" fillId="8" borderId="0" xfId="0" applyFont="1" applyFill="1" applyBorder="1" applyAlignment="1">
      <alignment vertical="top" wrapText="1"/>
    </xf>
    <xf numFmtId="0" fontId="31" fillId="8" borderId="0" xfId="0" applyFont="1" applyFill="1" applyBorder="1" applyAlignment="1">
      <alignment horizontal="center" vertical="top"/>
    </xf>
    <xf numFmtId="2" fontId="31" fillId="8" borderId="0" xfId="0" applyNumberFormat="1" applyFont="1" applyFill="1" applyBorder="1" applyAlignment="1">
      <alignment vertical="top"/>
    </xf>
    <xf numFmtId="167" fontId="31" fillId="8" borderId="0" xfId="0" applyNumberFormat="1" applyFont="1" applyFill="1" applyBorder="1" applyAlignment="1">
      <alignment horizontal="right" vertical="top"/>
    </xf>
    <xf numFmtId="167" fontId="30" fillId="8" borderId="0" xfId="0" applyNumberFormat="1" applyFont="1" applyFill="1" applyBorder="1" applyAlignment="1">
      <alignment horizontal="right" vertical="top"/>
    </xf>
    <xf numFmtId="4" fontId="48" fillId="0" borderId="0" xfId="0" applyNumberFormat="1" applyFont="1" applyBorder="1" applyAlignment="1">
      <alignment horizontal="center" vertical="top"/>
    </xf>
    <xf numFmtId="4" fontId="31" fillId="0" borderId="0" xfId="0" applyNumberFormat="1" applyFont="1" applyBorder="1" applyAlignment="1">
      <alignment vertical="top" wrapText="1"/>
    </xf>
    <xf numFmtId="4" fontId="31" fillId="0" borderId="0" xfId="0" applyNumberFormat="1" applyFont="1" applyBorder="1" applyAlignment="1">
      <alignment horizontal="center" vertical="top"/>
    </xf>
    <xf numFmtId="4" fontId="31" fillId="0" borderId="0" xfId="0" applyNumberFormat="1" applyFont="1" applyBorder="1" applyAlignment="1">
      <alignment vertical="top"/>
    </xf>
    <xf numFmtId="4" fontId="31" fillId="0" borderId="0" xfId="0" applyNumberFormat="1" applyFont="1" applyBorder="1" applyAlignment="1">
      <alignment horizontal="right" vertical="top"/>
    </xf>
    <xf numFmtId="4" fontId="30" fillId="0" borderId="0" xfId="0" applyNumberFormat="1" applyFont="1" applyBorder="1" applyAlignment="1">
      <alignment horizontal="right" vertical="top"/>
    </xf>
    <xf numFmtId="4" fontId="30" fillId="0" borderId="0" xfId="0" applyNumberFormat="1" applyFont="1" applyBorder="1" applyAlignment="1">
      <alignment vertical="top" wrapText="1"/>
    </xf>
    <xf numFmtId="4" fontId="48" fillId="8" borderId="0" xfId="0" applyNumberFormat="1" applyFont="1" applyFill="1" applyBorder="1" applyAlignment="1">
      <alignment horizontal="center" vertical="top"/>
    </xf>
    <xf numFmtId="4" fontId="30" fillId="8" borderId="0" xfId="0" applyNumberFormat="1" applyFont="1" applyFill="1" applyBorder="1" applyAlignment="1">
      <alignment vertical="top" wrapText="1"/>
    </xf>
    <xf numFmtId="4" fontId="31" fillId="8" borderId="0" xfId="0" applyNumberFormat="1" applyFont="1" applyFill="1" applyBorder="1" applyAlignment="1">
      <alignment horizontal="center" vertical="top"/>
    </xf>
    <xf numFmtId="4" fontId="31" fillId="8" borderId="0" xfId="0" applyNumberFormat="1" applyFont="1" applyFill="1" applyBorder="1" applyAlignment="1">
      <alignment vertical="top"/>
    </xf>
    <xf numFmtId="4" fontId="31" fillId="8" borderId="0" xfId="0" applyNumberFormat="1" applyFont="1" applyFill="1" applyBorder="1" applyAlignment="1">
      <alignment horizontal="right" vertical="top"/>
    </xf>
    <xf numFmtId="4" fontId="30" fillId="8" borderId="0" xfId="0" applyNumberFormat="1" applyFont="1" applyFill="1" applyBorder="1" applyAlignment="1">
      <alignment horizontal="right" vertical="top"/>
    </xf>
    <xf numFmtId="4" fontId="16" fillId="0" borderId="0" xfId="0" applyNumberFormat="1" applyFont="1" applyBorder="1" applyAlignment="1">
      <alignment vertical="top" wrapText="1"/>
    </xf>
    <xf numFmtId="4" fontId="17" fillId="0" borderId="0" xfId="0" applyNumberFormat="1" applyFont="1" applyBorder="1" applyAlignment="1">
      <alignment horizontal="center" vertical="top"/>
    </xf>
    <xf numFmtId="4" fontId="17" fillId="0" borderId="0" xfId="0" applyNumberFormat="1" applyFont="1" applyBorder="1" applyAlignment="1">
      <alignment vertical="top"/>
    </xf>
    <xf numFmtId="4" fontId="17" fillId="0" borderId="0" xfId="0" applyNumberFormat="1" applyFont="1" applyBorder="1" applyAlignment="1">
      <alignment horizontal="right" vertical="top"/>
    </xf>
    <xf numFmtId="4" fontId="16" fillId="0" borderId="0" xfId="0" applyNumberFormat="1" applyFont="1" applyBorder="1" applyAlignment="1">
      <alignment horizontal="right" vertical="top"/>
    </xf>
    <xf numFmtId="4" fontId="17" fillId="0" borderId="0" xfId="0" applyNumberFormat="1" applyFont="1" applyBorder="1" applyAlignment="1">
      <alignment vertical="top" wrapText="1"/>
    </xf>
    <xf numFmtId="4" fontId="48" fillId="0" borderId="0" xfId="0" applyNumberFormat="1" applyFont="1" applyBorder="1" applyAlignment="1">
      <alignment horizontal="center" vertical="center"/>
    </xf>
    <xf numFmtId="4" fontId="49" fillId="0" borderId="0" xfId="0" applyNumberFormat="1" applyFont="1" applyBorder="1" applyAlignment="1">
      <alignment horizontal="center" vertical="top"/>
    </xf>
    <xf numFmtId="4" fontId="17" fillId="0" borderId="0" xfId="0" applyNumberFormat="1" applyFont="1" applyBorder="1" applyAlignment="1">
      <alignment horizontal="right" vertical="top" wrapText="1"/>
    </xf>
    <xf numFmtId="4" fontId="48" fillId="7" borderId="0" xfId="2" applyNumberFormat="1" applyFont="1" applyFill="1" applyBorder="1" applyAlignment="1" applyProtection="1">
      <alignment horizontal="center" vertical="top"/>
    </xf>
    <xf numFmtId="4" fontId="30" fillId="7" borderId="0" xfId="0" applyNumberFormat="1" applyFont="1" applyFill="1" applyBorder="1" applyAlignment="1">
      <alignment vertical="top" wrapText="1"/>
    </xf>
    <xf numFmtId="4" fontId="17" fillId="7" borderId="0" xfId="2" applyNumberFormat="1" applyFont="1" applyFill="1" applyBorder="1" applyAlignment="1" applyProtection="1">
      <alignment horizontal="center" vertical="top" textRotation="90" wrapText="1" shrinkToFit="1"/>
    </xf>
    <xf numFmtId="4" fontId="17" fillId="7" borderId="0" xfId="2" applyNumberFormat="1" applyFont="1" applyFill="1" applyBorder="1" applyAlignment="1" applyProtection="1">
      <alignment vertical="top" textRotation="90" wrapText="1" shrinkToFit="1"/>
    </xf>
    <xf numFmtId="4" fontId="17" fillId="7" borderId="0" xfId="2" applyNumberFormat="1" applyFont="1" applyFill="1" applyBorder="1" applyAlignment="1" applyProtection="1">
      <alignment horizontal="left" vertical="top" textRotation="90" wrapText="1" shrinkToFit="1"/>
      <protection locked="0"/>
    </xf>
    <xf numFmtId="4" fontId="16" fillId="7" borderId="0" xfId="1" applyNumberFormat="1" applyFont="1" applyFill="1" applyBorder="1" applyAlignment="1" applyProtection="1">
      <alignment horizontal="right" vertical="top"/>
    </xf>
    <xf numFmtId="4" fontId="48" fillId="0" borderId="0" xfId="2" applyNumberFormat="1" applyFont="1" applyBorder="1" applyAlignment="1" applyProtection="1">
      <alignment horizontal="center" vertical="top"/>
    </xf>
    <xf numFmtId="4" fontId="16" fillId="0" borderId="0" xfId="2" applyNumberFormat="1" applyFont="1" applyBorder="1" applyAlignment="1" applyProtection="1">
      <alignment vertical="top" wrapText="1"/>
    </xf>
    <xf numFmtId="4" fontId="17" fillId="0" borderId="0" xfId="2" applyNumberFormat="1" applyFont="1" applyBorder="1" applyAlignment="1" applyProtection="1">
      <alignment horizontal="center" vertical="top" textRotation="90" wrapText="1" shrinkToFit="1"/>
    </xf>
    <xf numFmtId="4" fontId="17" fillId="0" borderId="0" xfId="2" applyNumberFormat="1" applyFont="1" applyBorder="1" applyAlignment="1" applyProtection="1">
      <alignment vertical="top" textRotation="90" wrapText="1" shrinkToFit="1"/>
    </xf>
    <xf numFmtId="4" fontId="17" fillId="0" borderId="0" xfId="2" applyNumberFormat="1" applyFont="1" applyBorder="1" applyAlignment="1" applyProtection="1">
      <alignment horizontal="left" vertical="top" textRotation="90" wrapText="1" shrinkToFit="1"/>
      <protection locked="0"/>
    </xf>
    <xf numFmtId="4" fontId="16" fillId="0" borderId="0" xfId="1" applyNumberFormat="1" applyFont="1" applyBorder="1" applyAlignment="1" applyProtection="1">
      <alignment horizontal="right" vertical="top"/>
    </xf>
    <xf numFmtId="4" fontId="48" fillId="8" borderId="0" xfId="2" applyNumberFormat="1" applyFont="1" applyFill="1" applyBorder="1" applyAlignment="1" applyProtection="1">
      <alignment horizontal="center" vertical="top"/>
    </xf>
    <xf numFmtId="4" fontId="16" fillId="8" borderId="0" xfId="2" applyNumberFormat="1" applyFont="1" applyFill="1" applyBorder="1" applyAlignment="1" applyProtection="1">
      <alignment vertical="top" wrapText="1"/>
    </xf>
    <xf numFmtId="4" fontId="17" fillId="8" borderId="0" xfId="2" applyNumberFormat="1" applyFont="1" applyFill="1" applyBorder="1" applyAlignment="1" applyProtection="1">
      <alignment horizontal="center" vertical="top" textRotation="90" wrapText="1" shrinkToFit="1"/>
    </xf>
    <xf numFmtId="4" fontId="17" fillId="8" borderId="0" xfId="2" applyNumberFormat="1" applyFont="1" applyFill="1" applyBorder="1" applyAlignment="1" applyProtection="1">
      <alignment vertical="top" textRotation="90" wrapText="1" shrinkToFit="1"/>
    </xf>
    <xf numFmtId="4" fontId="17" fillId="8" borderId="0" xfId="2" applyNumberFormat="1" applyFont="1" applyFill="1" applyBorder="1" applyAlignment="1" applyProtection="1">
      <alignment horizontal="left" vertical="top" textRotation="90" wrapText="1" shrinkToFit="1"/>
      <protection locked="0"/>
    </xf>
    <xf numFmtId="4" fontId="16" fillId="8" borderId="0" xfId="1" applyNumberFormat="1" applyFont="1" applyFill="1" applyBorder="1" applyAlignment="1" applyProtection="1">
      <alignment horizontal="right" vertical="top"/>
    </xf>
    <xf numFmtId="4" fontId="17" fillId="0" borderId="0" xfId="2" applyNumberFormat="1" applyFont="1" applyBorder="1" applyAlignment="1" applyProtection="1">
      <alignment horizontal="center" vertical="top"/>
    </xf>
    <xf numFmtId="4" fontId="17" fillId="0" borderId="0" xfId="2" applyNumberFormat="1" applyFont="1" applyBorder="1" applyAlignment="1" applyProtection="1">
      <alignment vertical="top"/>
    </xf>
    <xf numFmtId="4" fontId="17" fillId="0" borderId="0" xfId="2" applyNumberFormat="1" applyFont="1" applyBorder="1" applyAlignment="1" applyProtection="1">
      <alignment horizontal="left" vertical="top"/>
      <protection locked="0"/>
    </xf>
    <xf numFmtId="4" fontId="30" fillId="0" borderId="0" xfId="1" applyNumberFormat="1" applyFont="1" applyBorder="1" applyAlignment="1" applyProtection="1">
      <alignment horizontal="right" vertical="top"/>
    </xf>
    <xf numFmtId="4" fontId="48" fillId="0" borderId="0" xfId="2" applyNumberFormat="1" applyFont="1" applyBorder="1" applyAlignment="1" applyProtection="1">
      <alignment horizontal="center" vertical="center"/>
    </xf>
    <xf numFmtId="4" fontId="17" fillId="0" borderId="0" xfId="2" applyNumberFormat="1" applyFont="1" applyBorder="1" applyAlignment="1" applyProtection="1">
      <alignment horizontal="center" vertical="top" wrapText="1"/>
    </xf>
    <xf numFmtId="4" fontId="17" fillId="8" borderId="0" xfId="2" applyNumberFormat="1" applyFont="1" applyFill="1" applyBorder="1" applyAlignment="1" applyProtection="1">
      <alignment horizontal="center" vertical="top"/>
    </xf>
    <xf numFmtId="4" fontId="17" fillId="8" borderId="0" xfId="2" applyNumberFormat="1" applyFont="1" applyFill="1" applyBorder="1" applyAlignment="1" applyProtection="1">
      <alignment vertical="top"/>
    </xf>
    <xf numFmtId="4" fontId="17" fillId="8" borderId="0" xfId="2" applyNumberFormat="1" applyFont="1" applyFill="1" applyBorder="1" applyAlignment="1" applyProtection="1">
      <alignment horizontal="left" vertical="top"/>
      <protection locked="0"/>
    </xf>
    <xf numFmtId="4" fontId="30" fillId="8" borderId="0" xfId="1" applyNumberFormat="1" applyFont="1" applyFill="1" applyBorder="1" applyAlignment="1" applyProtection="1">
      <alignment horizontal="right" vertical="top"/>
    </xf>
    <xf numFmtId="4" fontId="48" fillId="4" borderId="0" xfId="2" applyNumberFormat="1" applyFont="1" applyFill="1" applyBorder="1" applyAlignment="1" applyProtection="1">
      <alignment horizontal="center" vertical="top"/>
    </xf>
    <xf numFmtId="4" fontId="16" fillId="4" borderId="0" xfId="2" applyNumberFormat="1" applyFont="1" applyFill="1" applyBorder="1" applyAlignment="1" applyProtection="1">
      <alignment vertical="top" wrapText="1"/>
    </xf>
    <xf numFmtId="4" fontId="17" fillId="4" borderId="0" xfId="2" applyNumberFormat="1" applyFont="1" applyFill="1" applyBorder="1" applyAlignment="1" applyProtection="1">
      <alignment horizontal="center" vertical="top" wrapText="1"/>
    </xf>
    <xf numFmtId="4" fontId="17" fillId="4" borderId="0" xfId="2" applyNumberFormat="1" applyFont="1" applyFill="1" applyBorder="1" applyAlignment="1" applyProtection="1">
      <alignment vertical="top" wrapText="1"/>
    </xf>
    <xf numFmtId="4" fontId="17" fillId="4" borderId="0" xfId="2" applyNumberFormat="1" applyFont="1" applyFill="1" applyBorder="1" applyAlignment="1" applyProtection="1">
      <alignment horizontal="left" vertical="top"/>
      <protection locked="0"/>
    </xf>
    <xf numFmtId="4" fontId="16" fillId="4" borderId="0" xfId="1" applyNumberFormat="1" applyFont="1" applyFill="1" applyBorder="1" applyAlignment="1" applyProtection="1">
      <alignment horizontal="right" vertical="top"/>
    </xf>
    <xf numFmtId="4" fontId="48" fillId="0" borderId="0" xfId="0" applyNumberFormat="1" applyFont="1" applyBorder="1" applyAlignment="1">
      <alignment horizontal="center"/>
    </xf>
    <xf numFmtId="4" fontId="48" fillId="0" borderId="0" xfId="2" applyNumberFormat="1" applyFont="1" applyBorder="1" applyAlignment="1" applyProtection="1">
      <alignment horizontal="center"/>
    </xf>
    <xf numFmtId="4" fontId="17" fillId="0" borderId="0" xfId="3" applyNumberFormat="1" applyFont="1" applyBorder="1" applyAlignment="1" applyProtection="1">
      <alignment vertical="top" wrapText="1"/>
    </xf>
    <xf numFmtId="4" fontId="16" fillId="0" borderId="0" xfId="2" applyNumberFormat="1" applyFont="1" applyBorder="1" applyAlignment="1" applyProtection="1">
      <alignment horizontal="right" vertical="top"/>
    </xf>
    <xf numFmtId="4" fontId="17" fillId="0" borderId="0" xfId="2" applyNumberFormat="1" applyFont="1" applyBorder="1" applyAlignment="1" applyProtection="1">
      <alignment horizontal="left" vertical="top"/>
    </xf>
    <xf numFmtId="4" fontId="17" fillId="7" borderId="0" xfId="2" applyNumberFormat="1" applyFont="1" applyFill="1" applyBorder="1" applyAlignment="1" applyProtection="1">
      <alignment horizontal="center" vertical="top"/>
    </xf>
    <xf numFmtId="4" fontId="17" fillId="7" borderId="0" xfId="2" applyNumberFormat="1" applyFont="1" applyFill="1" applyBorder="1" applyAlignment="1" applyProtection="1">
      <alignment vertical="top"/>
    </xf>
    <xf numFmtId="4" fontId="17" fillId="7" borderId="0" xfId="2" applyNumberFormat="1" applyFont="1" applyFill="1" applyBorder="1" applyAlignment="1" applyProtection="1">
      <alignment horizontal="left" vertical="top"/>
    </xf>
    <xf numFmtId="4" fontId="17" fillId="4" borderId="0" xfId="2" applyNumberFormat="1" applyFont="1" applyFill="1" applyBorder="1" applyAlignment="1" applyProtection="1">
      <alignment horizontal="center" vertical="top"/>
    </xf>
    <xf numFmtId="4" fontId="17" fillId="4" borderId="0" xfId="2" applyNumberFormat="1" applyFont="1" applyFill="1" applyBorder="1" applyAlignment="1" applyProtection="1">
      <alignment vertical="top"/>
    </xf>
    <xf numFmtId="4" fontId="17" fillId="4" borderId="0" xfId="2" applyNumberFormat="1" applyFont="1" applyFill="1" applyBorder="1" applyAlignment="1" applyProtection="1">
      <alignment horizontal="left" vertical="top"/>
    </xf>
    <xf numFmtId="4" fontId="17" fillId="8" borderId="0" xfId="2" applyNumberFormat="1" applyFont="1" applyFill="1" applyBorder="1" applyAlignment="1" applyProtection="1">
      <alignment horizontal="left" vertical="top"/>
    </xf>
    <xf numFmtId="4" fontId="16" fillId="8" borderId="0" xfId="0" applyNumberFormat="1" applyFont="1" applyFill="1" applyBorder="1" applyAlignment="1">
      <alignment vertical="top" wrapText="1"/>
    </xf>
    <xf numFmtId="4" fontId="17" fillId="8" borderId="0" xfId="0" applyNumberFormat="1" applyFont="1" applyFill="1" applyBorder="1" applyAlignment="1">
      <alignment horizontal="center" vertical="top"/>
    </xf>
    <xf numFmtId="4" fontId="17" fillId="8" borderId="0" xfId="0" applyNumberFormat="1" applyFont="1" applyFill="1" applyBorder="1" applyAlignment="1">
      <alignment vertical="top"/>
    </xf>
    <xf numFmtId="4" fontId="17" fillId="8" borderId="0" xfId="0" applyNumberFormat="1" applyFont="1" applyFill="1" applyBorder="1" applyAlignment="1">
      <alignment horizontal="right" vertical="top"/>
    </xf>
    <xf numFmtId="4" fontId="16" fillId="8" borderId="0" xfId="0" applyNumberFormat="1" applyFont="1" applyFill="1" applyBorder="1" applyAlignment="1">
      <alignment horizontal="right" vertical="top"/>
    </xf>
    <xf numFmtId="4" fontId="50" fillId="0" borderId="0" xfId="0" applyNumberFormat="1" applyFont="1" applyBorder="1" applyAlignment="1">
      <alignment vertical="top" wrapText="1"/>
    </xf>
    <xf numFmtId="4" fontId="50" fillId="0" borderId="0" xfId="0" applyNumberFormat="1" applyFont="1" applyBorder="1" applyAlignment="1">
      <alignment horizontal="center" vertical="top"/>
    </xf>
    <xf numFmtId="4" fontId="50" fillId="0" borderId="0" xfId="0" applyNumberFormat="1" applyFont="1" applyBorder="1" applyAlignment="1">
      <alignment vertical="top"/>
    </xf>
    <xf numFmtId="4" fontId="50" fillId="0" borderId="0" xfId="0" applyNumberFormat="1" applyFont="1" applyBorder="1" applyAlignment="1">
      <alignment horizontal="right" vertical="top"/>
    </xf>
    <xf numFmtId="4" fontId="51" fillId="0" borderId="0" xfId="0" applyNumberFormat="1" applyFont="1" applyBorder="1" applyAlignment="1">
      <alignment horizontal="right" vertical="top"/>
    </xf>
    <xf numFmtId="4" fontId="48" fillId="7" borderId="0" xfId="0" applyNumberFormat="1" applyFont="1" applyFill="1" applyBorder="1" applyAlignment="1">
      <alignment horizontal="center" vertical="top"/>
    </xf>
    <xf numFmtId="4" fontId="16" fillId="7" borderId="0" xfId="0" applyNumberFormat="1" applyFont="1" applyFill="1" applyBorder="1" applyAlignment="1">
      <alignment vertical="top" wrapText="1"/>
    </xf>
    <xf numFmtId="4" fontId="17" fillId="7" borderId="0" xfId="0" applyNumberFormat="1" applyFont="1" applyFill="1" applyBorder="1" applyAlignment="1">
      <alignment horizontal="center" vertical="top"/>
    </xf>
    <xf numFmtId="4" fontId="17" fillId="7" borderId="0" xfId="0" applyNumberFormat="1" applyFont="1" applyFill="1" applyBorder="1" applyAlignment="1">
      <alignment vertical="top"/>
    </xf>
    <xf numFmtId="4" fontId="17" fillId="7" borderId="0" xfId="0" applyNumberFormat="1" applyFont="1" applyFill="1" applyBorder="1" applyAlignment="1">
      <alignment horizontal="right" vertical="top"/>
    </xf>
    <xf numFmtId="4" fontId="16" fillId="7" borderId="0" xfId="0" applyNumberFormat="1" applyFont="1" applyFill="1" applyBorder="1" applyAlignment="1">
      <alignment horizontal="right" vertical="top"/>
    </xf>
    <xf numFmtId="4" fontId="48" fillId="0" borderId="0" xfId="4" applyNumberFormat="1" applyFont="1" applyBorder="1" applyAlignment="1" applyProtection="1">
      <alignment vertical="top" wrapText="1"/>
    </xf>
    <xf numFmtId="4" fontId="31" fillId="7" borderId="0" xfId="0" applyNumberFormat="1" applyFont="1" applyFill="1" applyBorder="1" applyAlignment="1">
      <alignment horizontal="center" vertical="top"/>
    </xf>
    <xf numFmtId="4" fontId="31" fillId="7" borderId="0" xfId="0" applyNumberFormat="1" applyFont="1" applyFill="1" applyBorder="1" applyAlignment="1">
      <alignment vertical="top"/>
    </xf>
    <xf numFmtId="4" fontId="31" fillId="7" borderId="0" xfId="0" applyNumberFormat="1" applyFont="1" applyFill="1" applyBorder="1" applyAlignment="1">
      <alignment horizontal="right" vertical="top"/>
    </xf>
    <xf numFmtId="4" fontId="30" fillId="7" borderId="0" xfId="0" applyNumberFormat="1" applyFont="1" applyFill="1" applyBorder="1" applyAlignment="1">
      <alignment horizontal="right" vertical="top"/>
    </xf>
    <xf numFmtId="4" fontId="17" fillId="0" borderId="0" xfId="0" applyNumberFormat="1" applyFont="1" applyFill="1" applyBorder="1" applyAlignment="1">
      <alignment vertical="top" wrapText="1"/>
    </xf>
    <xf numFmtId="4" fontId="52" fillId="0" borderId="0" xfId="0" applyNumberFormat="1" applyFont="1" applyBorder="1" applyAlignment="1">
      <alignment horizontal="center" vertical="top"/>
    </xf>
    <xf numFmtId="4" fontId="16" fillId="0" borderId="0" xfId="0" applyNumberFormat="1" applyFont="1" applyBorder="1" applyAlignment="1">
      <alignment vertical="top"/>
    </xf>
    <xf numFmtId="4" fontId="17" fillId="0" borderId="0" xfId="3" applyNumberFormat="1" applyFont="1" applyBorder="1" applyAlignment="1" applyProtection="1">
      <alignment vertical="top"/>
    </xf>
    <xf numFmtId="4" fontId="16" fillId="0" borderId="0" xfId="3" applyNumberFormat="1" applyFont="1" applyBorder="1" applyAlignment="1" applyProtection="1">
      <alignment vertical="top"/>
      <protection locked="0"/>
    </xf>
    <xf numFmtId="4" fontId="53" fillId="0" borderId="0" xfId="0" applyNumberFormat="1" applyFont="1" applyBorder="1" applyAlignment="1">
      <alignment horizontal="center" vertical="top"/>
    </xf>
    <xf numFmtId="4" fontId="53" fillId="0" borderId="0" xfId="0" applyNumberFormat="1" applyFont="1" applyBorder="1" applyAlignment="1">
      <alignment vertical="top"/>
    </xf>
    <xf numFmtId="4" fontId="54" fillId="0" borderId="0" xfId="0" applyNumberFormat="1" applyFont="1" applyBorder="1" applyAlignment="1">
      <alignment vertical="top"/>
    </xf>
    <xf numFmtId="4" fontId="52" fillId="8" borderId="0" xfId="0" applyNumberFormat="1" applyFont="1" applyFill="1" applyBorder="1" applyAlignment="1">
      <alignment horizontal="center" vertical="top"/>
    </xf>
    <xf numFmtId="4" fontId="48" fillId="4" borderId="0" xfId="0" applyNumberFormat="1" applyFont="1" applyFill="1" applyBorder="1" applyAlignment="1">
      <alignment horizontal="center" vertical="top"/>
    </xf>
    <xf numFmtId="4" fontId="16" fillId="4" borderId="0" xfId="0" applyNumberFormat="1" applyFont="1" applyFill="1" applyBorder="1" applyAlignment="1">
      <alignment vertical="top" wrapText="1"/>
    </xf>
    <xf numFmtId="4" fontId="17" fillId="4" borderId="0" xfId="0" applyNumberFormat="1" applyFont="1" applyFill="1" applyBorder="1" applyAlignment="1">
      <alignment horizontal="center" vertical="top"/>
    </xf>
    <xf numFmtId="4" fontId="17" fillId="4" borderId="0" xfId="0" applyNumberFormat="1" applyFont="1" applyFill="1" applyBorder="1" applyAlignment="1">
      <alignment vertical="top"/>
    </xf>
    <xf numFmtId="4" fontId="17" fillId="4" borderId="0" xfId="0" applyNumberFormat="1" applyFont="1" applyFill="1" applyBorder="1" applyAlignment="1">
      <alignment horizontal="right" vertical="top"/>
    </xf>
    <xf numFmtId="4" fontId="16" fillId="4" borderId="0" xfId="0" applyNumberFormat="1" applyFont="1" applyFill="1" applyBorder="1" applyAlignment="1">
      <alignment horizontal="right" vertical="top"/>
    </xf>
    <xf numFmtId="4" fontId="50" fillId="8" borderId="0" xfId="0" applyNumberFormat="1" applyFont="1" applyFill="1" applyBorder="1" applyAlignment="1">
      <alignment horizontal="center" vertical="top"/>
    </xf>
    <xf numFmtId="4" fontId="50" fillId="8" borderId="0" xfId="0" applyNumberFormat="1" applyFont="1" applyFill="1" applyBorder="1" applyAlignment="1">
      <alignment vertical="top"/>
    </xf>
    <xf numFmtId="4" fontId="50" fillId="8" borderId="0" xfId="0" applyNumberFormat="1" applyFont="1" applyFill="1" applyBorder="1" applyAlignment="1">
      <alignment horizontal="right" vertical="top"/>
    </xf>
    <xf numFmtId="4" fontId="51" fillId="8" borderId="0" xfId="0" applyNumberFormat="1" applyFont="1" applyFill="1" applyBorder="1" applyAlignment="1">
      <alignment horizontal="right" vertical="top"/>
    </xf>
    <xf numFmtId="4" fontId="55" fillId="0" borderId="0" xfId="0" applyNumberFormat="1" applyFont="1" applyBorder="1" applyAlignment="1">
      <alignment horizontal="center" vertical="top"/>
    </xf>
    <xf numFmtId="4" fontId="51" fillId="0" borderId="0" xfId="0" applyNumberFormat="1" applyFont="1" applyBorder="1" applyAlignment="1">
      <alignment vertical="top" wrapText="1"/>
    </xf>
    <xf numFmtId="4" fontId="17" fillId="0" borderId="0" xfId="0" applyNumberFormat="1" applyFont="1" applyBorder="1" applyAlignment="1">
      <alignment horizontal="center" vertical="top" wrapText="1"/>
    </xf>
    <xf numFmtId="4" fontId="16" fillId="0" borderId="0" xfId="0" applyNumberFormat="1" applyFont="1" applyBorder="1" applyAlignment="1">
      <alignment horizontal="right" vertical="top" wrapText="1"/>
    </xf>
    <xf numFmtId="4" fontId="17" fillId="0" borderId="0" xfId="0" applyNumberFormat="1" applyFont="1" applyAlignment="1">
      <alignment horizontal="left" vertical="center" wrapText="1"/>
    </xf>
    <xf numFmtId="4" fontId="16" fillId="0" borderId="0" xfId="0" applyNumberFormat="1" applyFont="1" applyAlignment="1">
      <alignment horizontal="left" vertical="center" wrapText="1"/>
    </xf>
    <xf numFmtId="4" fontId="16" fillId="0" borderId="0" xfId="20" applyNumberFormat="1" applyFont="1" applyAlignment="1">
      <alignment horizontal="left" vertical="top" wrapText="1"/>
    </xf>
    <xf numFmtId="4" fontId="17" fillId="0" borderId="0" xfId="0" applyNumberFormat="1" applyFont="1" applyAlignment="1">
      <alignment horizontal="center" vertical="center" wrapText="1"/>
    </xf>
    <xf numFmtId="4" fontId="17" fillId="0" borderId="0" xfId="0" applyNumberFormat="1" applyFont="1" applyAlignment="1">
      <alignment horizontal="right" vertical="center" wrapText="1"/>
    </xf>
    <xf numFmtId="4" fontId="16" fillId="0" borderId="0" xfId="20" applyNumberFormat="1" applyFont="1" applyAlignment="1">
      <alignment vertical="top" wrapText="1"/>
    </xf>
    <xf numFmtId="4" fontId="16" fillId="0" borderId="0" xfId="11" applyNumberFormat="1" applyFont="1" applyAlignment="1">
      <alignment horizontal="left" vertical="top" wrapText="1"/>
    </xf>
    <xf numFmtId="4" fontId="17" fillId="0" borderId="0" xfId="11" applyNumberFormat="1" applyFont="1" applyAlignment="1">
      <alignment horizontal="left" vertical="top" wrapText="1"/>
    </xf>
    <xf numFmtId="4" fontId="17" fillId="0" borderId="0" xfId="1" applyNumberFormat="1" applyFont="1" applyBorder="1" applyAlignment="1">
      <alignment vertical="top"/>
    </xf>
    <xf numFmtId="4" fontId="17" fillId="0" borderId="0" xfId="1" applyNumberFormat="1" applyFont="1" applyBorder="1" applyAlignment="1">
      <alignment horizontal="right" vertical="top"/>
    </xf>
    <xf numFmtId="4" fontId="57" fillId="0" borderId="0" xfId="0" applyNumberFormat="1" applyFont="1" applyBorder="1" applyAlignment="1">
      <alignment horizontal="center" vertical="top"/>
    </xf>
    <xf numFmtId="4" fontId="17" fillId="0" borderId="0" xfId="1" applyNumberFormat="1" applyFont="1" applyBorder="1" applyAlignment="1" applyProtection="1">
      <alignment horizontal="left" vertical="top"/>
    </xf>
    <xf numFmtId="4" fontId="17" fillId="8" borderId="0" xfId="1" applyNumberFormat="1" applyFont="1" applyFill="1" applyBorder="1" applyAlignment="1" applyProtection="1">
      <alignment horizontal="left" vertical="top"/>
    </xf>
    <xf numFmtId="4" fontId="31" fillId="0" borderId="0" xfId="1" applyNumberFormat="1" applyFont="1" applyBorder="1" applyAlignment="1" applyProtection="1">
      <alignment horizontal="left" vertical="top"/>
    </xf>
    <xf numFmtId="4" fontId="31" fillId="8" borderId="0" xfId="1" applyNumberFormat="1" applyFont="1" applyFill="1" applyBorder="1" applyAlignment="1" applyProtection="1">
      <alignment horizontal="left" vertical="top"/>
    </xf>
    <xf numFmtId="4" fontId="16" fillId="0" borderId="0" xfId="1" applyNumberFormat="1" applyFont="1" applyBorder="1" applyAlignment="1" applyProtection="1">
      <alignment horizontal="left" vertical="top"/>
    </xf>
    <xf numFmtId="4" fontId="52" fillId="0" borderId="0" xfId="0" applyNumberFormat="1" applyFont="1" applyBorder="1" applyAlignment="1">
      <alignment horizontal="center"/>
    </xf>
    <xf numFmtId="4" fontId="17" fillId="0" borderId="0" xfId="3" applyNumberFormat="1" applyFont="1" applyBorder="1" applyAlignment="1">
      <alignment vertical="top"/>
    </xf>
    <xf numFmtId="4" fontId="17" fillId="0" borderId="0" xfId="3" applyNumberFormat="1" applyFont="1" applyBorder="1" applyAlignment="1">
      <alignment horizontal="center" vertical="top"/>
    </xf>
    <xf numFmtId="4" fontId="48" fillId="8" borderId="0" xfId="2" applyNumberFormat="1" applyFont="1" applyFill="1" applyBorder="1" applyAlignment="1" applyProtection="1">
      <alignment horizontal="center" vertical="center"/>
    </xf>
    <xf numFmtId="4" fontId="52" fillId="0" borderId="0" xfId="0" applyNumberFormat="1" applyFont="1" applyBorder="1" applyAlignment="1">
      <alignment horizontal="center" vertical="center"/>
    </xf>
    <xf numFmtId="4" fontId="30" fillId="0" borderId="0" xfId="0" applyNumberFormat="1" applyFont="1" applyBorder="1" applyAlignment="1">
      <alignment vertical="top"/>
    </xf>
    <xf numFmtId="4" fontId="58" fillId="0" borderId="0" xfId="0" applyNumberFormat="1" applyFont="1" applyBorder="1" applyAlignment="1">
      <alignment vertical="top" wrapText="1"/>
    </xf>
    <xf numFmtId="4" fontId="30" fillId="4" borderId="0" xfId="0" applyNumberFormat="1" applyFont="1" applyFill="1" applyBorder="1" applyAlignment="1">
      <alignment wrapText="1"/>
    </xf>
    <xf numFmtId="4" fontId="31" fillId="4" borderId="0" xfId="0" applyNumberFormat="1" applyFont="1" applyFill="1" applyBorder="1" applyAlignment="1">
      <alignment horizontal="center" vertical="top"/>
    </xf>
    <xf numFmtId="4" fontId="31" fillId="4" borderId="0" xfId="0" applyNumberFormat="1" applyFont="1" applyFill="1" applyBorder="1" applyAlignment="1">
      <alignment vertical="top"/>
    </xf>
    <xf numFmtId="4" fontId="31" fillId="4" borderId="0" xfId="0" applyNumberFormat="1" applyFont="1" applyFill="1" applyBorder="1" applyAlignment="1">
      <alignment horizontal="right" vertical="top"/>
    </xf>
    <xf numFmtId="4" fontId="17" fillId="0" borderId="0" xfId="2" applyNumberFormat="1" applyFont="1" applyBorder="1" applyAlignment="1" applyProtection="1">
      <alignment horizontal="right" vertical="top"/>
    </xf>
    <xf numFmtId="4" fontId="48" fillId="4" borderId="0" xfId="2" applyNumberFormat="1" applyFont="1" applyFill="1" applyBorder="1" applyAlignment="1" applyProtection="1">
      <alignment horizontal="center" vertical="center"/>
    </xf>
    <xf numFmtId="4" fontId="17" fillId="4" borderId="0" xfId="1" applyNumberFormat="1" applyFont="1" applyFill="1" applyBorder="1" applyAlignment="1" applyProtection="1">
      <alignment horizontal="left" vertical="top"/>
    </xf>
    <xf numFmtId="4" fontId="48" fillId="8" borderId="0" xfId="11" applyNumberFormat="1" applyFont="1" applyFill="1" applyBorder="1" applyAlignment="1" applyProtection="1">
      <alignment horizontal="center" vertical="top"/>
      <protection locked="0"/>
    </xf>
    <xf numFmtId="4" fontId="16" fillId="8" borderId="0" xfId="11" applyNumberFormat="1" applyFont="1" applyFill="1" applyBorder="1" applyAlignment="1" applyProtection="1">
      <alignment vertical="top"/>
      <protection locked="0"/>
    </xf>
    <xf numFmtId="4" fontId="59" fillId="8" borderId="0" xfId="11" applyNumberFormat="1" applyFont="1" applyFill="1" applyBorder="1" applyAlignment="1" applyProtection="1">
      <alignment horizontal="center" vertical="top"/>
      <protection locked="0"/>
    </xf>
    <xf numFmtId="4" fontId="59" fillId="8" borderId="0" xfId="11" applyNumberFormat="1" applyFont="1" applyFill="1" applyBorder="1" applyAlignment="1" applyProtection="1">
      <alignment vertical="top"/>
      <protection locked="0"/>
    </xf>
    <xf numFmtId="4" fontId="60" fillId="8" borderId="0" xfId="11" applyNumberFormat="1" applyFont="1" applyFill="1" applyBorder="1" applyAlignment="1" applyProtection="1">
      <alignment horizontal="center" vertical="top"/>
      <protection locked="0"/>
    </xf>
    <xf numFmtId="4" fontId="52" fillId="0" borderId="0" xfId="18" applyNumberFormat="1" applyFont="1" applyBorder="1" applyAlignment="1">
      <alignment horizontal="center" vertical="top"/>
    </xf>
    <xf numFmtId="4" fontId="17" fillId="0" borderId="0" xfId="18" applyNumberFormat="1" applyFont="1" applyBorder="1" applyAlignment="1">
      <alignment vertical="top" wrapText="1"/>
    </xf>
    <xf numFmtId="4" fontId="48" fillId="0" borderId="0" xfId="12" applyNumberFormat="1" applyFont="1" applyBorder="1" applyAlignment="1" applyProtection="1">
      <alignment horizontal="center" vertical="top"/>
      <protection locked="0"/>
    </xf>
    <xf numFmtId="4" fontId="17" fillId="0" borderId="0" xfId="12" applyNumberFormat="1" applyFont="1" applyBorder="1" applyAlignment="1" applyProtection="1">
      <alignment vertical="top" wrapText="1"/>
      <protection locked="0"/>
    </xf>
    <xf numFmtId="4" fontId="49" fillId="0" borderId="0" xfId="11" applyNumberFormat="1" applyFont="1" applyBorder="1" applyAlignment="1" applyProtection="1">
      <alignment horizontal="center" vertical="top"/>
      <protection locked="0"/>
    </xf>
    <xf numFmtId="4" fontId="48" fillId="0" borderId="0" xfId="11" applyNumberFormat="1" applyFont="1" applyBorder="1" applyAlignment="1">
      <alignment horizontal="center" vertical="top"/>
    </xf>
    <xf numFmtId="4" fontId="17" fillId="0" borderId="0" xfId="11" applyNumberFormat="1" applyFont="1" applyBorder="1" applyAlignment="1">
      <alignment vertical="top" wrapText="1"/>
    </xf>
    <xf numFmtId="4" fontId="49" fillId="0" borderId="0" xfId="16" applyNumberFormat="1" applyFont="1" applyBorder="1" applyAlignment="1" applyProtection="1">
      <alignment horizontal="right" vertical="top"/>
      <protection locked="0"/>
    </xf>
    <xf numFmtId="4" fontId="17" fillId="0" borderId="0" xfId="11" applyNumberFormat="1" applyFont="1" applyFill="1" applyBorder="1" applyAlignment="1" applyProtection="1">
      <alignment vertical="top" wrapText="1"/>
      <protection locked="0"/>
    </xf>
    <xf numFmtId="4" fontId="49" fillId="0" borderId="0" xfId="12" applyNumberFormat="1" applyFont="1" applyBorder="1" applyAlignment="1" applyProtection="1">
      <alignment vertical="top"/>
      <protection locked="0"/>
    </xf>
    <xf numFmtId="4" fontId="49" fillId="0" borderId="0" xfId="12" applyNumberFormat="1" applyFont="1" applyBorder="1" applyAlignment="1" applyProtection="1">
      <alignment horizontal="right" vertical="top"/>
      <protection locked="0"/>
    </xf>
    <xf numFmtId="4" fontId="49" fillId="0" borderId="0" xfId="11" applyNumberFormat="1" applyFont="1" applyBorder="1" applyAlignment="1">
      <alignment vertical="top"/>
    </xf>
    <xf numFmtId="4" fontId="48" fillId="8" borderId="0" xfId="11" applyNumberFormat="1" applyFont="1" applyFill="1" applyBorder="1" applyAlignment="1">
      <alignment horizontal="center" vertical="top"/>
    </xf>
    <xf numFmtId="4" fontId="16" fillId="8" borderId="0" xfId="11" applyNumberFormat="1" applyFont="1" applyFill="1" applyBorder="1" applyAlignment="1">
      <alignment vertical="top"/>
    </xf>
    <xf numFmtId="4" fontId="49" fillId="8" borderId="0" xfId="11" applyNumberFormat="1" applyFont="1" applyFill="1" applyBorder="1" applyAlignment="1" applyProtection="1">
      <alignment horizontal="center" vertical="top"/>
      <protection locked="0"/>
    </xf>
    <xf numFmtId="4" fontId="62" fillId="8" borderId="0" xfId="11" applyNumberFormat="1" applyFont="1" applyFill="1" applyBorder="1" applyAlignment="1">
      <alignment vertical="top"/>
    </xf>
    <xf numFmtId="4" fontId="49" fillId="8" borderId="0" xfId="11" applyNumberFormat="1" applyFont="1" applyFill="1" applyBorder="1" applyAlignment="1">
      <alignment vertical="top"/>
    </xf>
    <xf numFmtId="4" fontId="17" fillId="0" borderId="0" xfId="11" quotePrefix="1" applyNumberFormat="1" applyFont="1" applyBorder="1" applyAlignment="1" applyProtection="1">
      <alignment vertical="top" wrapText="1"/>
      <protection locked="0"/>
    </xf>
    <xf numFmtId="4" fontId="49" fillId="0" borderId="0" xfId="11" applyNumberFormat="1" applyFont="1" applyFill="1" applyBorder="1" applyAlignment="1" applyProtection="1">
      <alignment vertical="top"/>
      <protection locked="0"/>
    </xf>
    <xf numFmtId="4" fontId="49" fillId="0" borderId="0" xfId="11" applyNumberFormat="1" applyFont="1" applyBorder="1" applyAlignment="1">
      <alignment horizontal="right" vertical="top"/>
    </xf>
    <xf numFmtId="4" fontId="17" fillId="0" borderId="0" xfId="11" applyNumberFormat="1" applyFont="1" applyBorder="1" applyAlignment="1" applyProtection="1">
      <alignment vertical="top" wrapText="1"/>
      <protection locked="0"/>
    </xf>
    <xf numFmtId="4" fontId="62" fillId="0" borderId="0" xfId="11" applyNumberFormat="1" applyFont="1" applyBorder="1" applyAlignment="1" applyProtection="1">
      <alignment vertical="top"/>
      <protection locked="0"/>
    </xf>
    <xf numFmtId="4" fontId="49" fillId="0" borderId="0" xfId="11" applyNumberFormat="1" applyFont="1" applyBorder="1" applyAlignment="1" applyProtection="1">
      <alignment horizontal="right" vertical="top"/>
      <protection locked="0"/>
    </xf>
    <xf numFmtId="4" fontId="49" fillId="8" borderId="0" xfId="17" applyNumberFormat="1" applyFont="1" applyFill="1" applyBorder="1" applyAlignment="1" applyProtection="1">
      <alignment vertical="top"/>
      <protection locked="0"/>
    </xf>
    <xf numFmtId="4" fontId="49" fillId="8" borderId="0" xfId="17" applyNumberFormat="1" applyFont="1" applyFill="1" applyBorder="1" applyAlignment="1" applyProtection="1">
      <alignment horizontal="right" vertical="top"/>
      <protection locked="0"/>
    </xf>
    <xf numFmtId="4" fontId="49" fillId="0" borderId="0" xfId="11" applyNumberFormat="1" applyFont="1" applyBorder="1" applyAlignment="1" applyProtection="1">
      <alignment vertical="top"/>
      <protection locked="0"/>
    </xf>
    <xf numFmtId="4" fontId="31" fillId="0" borderId="0" xfId="18" applyNumberFormat="1" applyFont="1" applyBorder="1" applyAlignment="1">
      <alignment vertical="top" wrapText="1"/>
    </xf>
    <xf numFmtId="4" fontId="63" fillId="0" borderId="0" xfId="18" applyNumberFormat="1" applyFont="1" applyBorder="1" applyAlignment="1">
      <alignment vertical="top" wrapText="1"/>
    </xf>
    <xf numFmtId="4" fontId="48" fillId="8" borderId="0" xfId="12" applyNumberFormat="1" applyFont="1" applyFill="1" applyBorder="1" applyAlignment="1" applyProtection="1">
      <alignment horizontal="center" vertical="top"/>
      <protection locked="0"/>
    </xf>
    <xf numFmtId="4" fontId="49" fillId="8" borderId="0" xfId="11" applyNumberFormat="1" applyFont="1" applyFill="1" applyBorder="1" applyAlignment="1" applyProtection="1">
      <alignment vertical="top"/>
      <protection locked="0"/>
    </xf>
    <xf numFmtId="4" fontId="49" fillId="8" borderId="0" xfId="11" applyNumberFormat="1" applyFont="1" applyFill="1" applyBorder="1" applyAlignment="1" applyProtection="1">
      <alignment horizontal="right" vertical="top"/>
      <protection locked="0"/>
    </xf>
    <xf numFmtId="4" fontId="17" fillId="0" borderId="0" xfId="12" applyNumberFormat="1" applyFont="1" applyBorder="1" applyAlignment="1" applyProtection="1">
      <alignment vertical="top"/>
      <protection locked="0"/>
    </xf>
    <xf numFmtId="4" fontId="31" fillId="6" borderId="9" xfId="0" applyNumberFormat="1" applyFont="1" applyFill="1" applyBorder="1" applyAlignment="1">
      <alignment horizontal="center" vertical="top"/>
    </xf>
    <xf numFmtId="4" fontId="61" fillId="4" borderId="1" xfId="0" applyNumberFormat="1" applyFont="1" applyFill="1" applyBorder="1" applyAlignment="1">
      <alignment horizontal="center"/>
    </xf>
    <xf numFmtId="4" fontId="30" fillId="4" borderId="0" xfId="0" applyNumberFormat="1" applyFont="1" applyFill="1" applyBorder="1" applyAlignment="1">
      <alignment vertical="top"/>
    </xf>
    <xf numFmtId="4" fontId="31" fillId="4" borderId="2" xfId="0" applyNumberFormat="1" applyFont="1" applyFill="1" applyBorder="1" applyAlignment="1">
      <alignment horizontal="right" vertical="top"/>
    </xf>
    <xf numFmtId="4" fontId="30" fillId="4" borderId="0" xfId="0" applyNumberFormat="1" applyFont="1" applyFill="1" applyBorder="1" applyAlignment="1">
      <alignment vertical="top" wrapText="1"/>
    </xf>
    <xf numFmtId="4" fontId="30" fillId="8" borderId="0" xfId="0" applyNumberFormat="1" applyFont="1" applyFill="1" applyBorder="1" applyAlignment="1">
      <alignment vertical="top"/>
    </xf>
    <xf numFmtId="4" fontId="30" fillId="0" borderId="11" xfId="0" applyNumberFormat="1" applyFont="1" applyBorder="1" applyAlignment="1">
      <alignment vertical="top"/>
    </xf>
    <xf numFmtId="4" fontId="17" fillId="0" borderId="0" xfId="1" applyNumberFormat="1" applyFont="1" applyBorder="1" applyAlignment="1" applyProtection="1">
      <alignment horizontal="right" vertical="top"/>
    </xf>
    <xf numFmtId="4" fontId="17" fillId="8" borderId="0" xfId="1" applyNumberFormat="1" applyFont="1" applyFill="1" applyBorder="1" applyAlignment="1" applyProtection="1">
      <alignment horizontal="right" vertical="top"/>
    </xf>
    <xf numFmtId="4" fontId="31" fillId="0" borderId="0" xfId="1" applyNumberFormat="1" applyFont="1" applyBorder="1" applyAlignment="1" applyProtection="1">
      <alignment horizontal="right" vertical="top"/>
    </xf>
    <xf numFmtId="0" fontId="64" fillId="0" borderId="0" xfId="0" applyFont="1" applyAlignment="1">
      <alignment horizontal="left"/>
    </xf>
    <xf numFmtId="4" fontId="31" fillId="0" borderId="0" xfId="0" applyNumberFormat="1" applyFont="1" applyBorder="1" applyAlignment="1">
      <alignment horizontal="center" vertical="center"/>
    </xf>
    <xf numFmtId="2" fontId="8" fillId="0" borderId="0" xfId="0" applyNumberFormat="1" applyFont="1" applyBorder="1" applyAlignment="1">
      <alignment horizontal="right" vertical="top"/>
    </xf>
    <xf numFmtId="2" fontId="3" fillId="0" borderId="0" xfId="0" applyNumberFormat="1" applyFont="1" applyBorder="1" applyAlignment="1">
      <alignment horizontal="right" vertical="top"/>
    </xf>
    <xf numFmtId="2" fontId="7" fillId="0" borderId="0" xfId="0" applyNumberFormat="1" applyFont="1" applyBorder="1" applyAlignment="1">
      <alignment horizontal="right" vertical="top"/>
    </xf>
    <xf numFmtId="2" fontId="13" fillId="0" borderId="0" xfId="0" applyNumberFormat="1" applyFont="1" applyBorder="1" applyAlignment="1">
      <alignment horizontal="right" vertical="top"/>
    </xf>
    <xf numFmtId="2" fontId="7" fillId="4" borderId="0" xfId="0" applyNumberFormat="1" applyFont="1" applyFill="1" applyBorder="1" applyAlignment="1">
      <alignment horizontal="right" vertical="top"/>
    </xf>
    <xf numFmtId="2" fontId="7" fillId="8" borderId="0" xfId="0" applyNumberFormat="1" applyFont="1" applyFill="1" applyBorder="1" applyAlignment="1">
      <alignment horizontal="right" vertical="top"/>
    </xf>
    <xf numFmtId="2" fontId="5" fillId="0" borderId="0" xfId="0" applyNumberFormat="1" applyFont="1" applyBorder="1" applyAlignment="1">
      <alignment horizontal="right" vertical="top"/>
    </xf>
    <xf numFmtId="2" fontId="5" fillId="8" borderId="0" xfId="0" applyNumberFormat="1" applyFont="1" applyFill="1" applyBorder="1" applyAlignment="1">
      <alignment horizontal="right" vertical="top"/>
    </xf>
    <xf numFmtId="2" fontId="8" fillId="0" borderId="0" xfId="3" applyNumberFormat="1" applyFont="1" applyBorder="1" applyAlignment="1" applyProtection="1">
      <alignment horizontal="right" vertical="top"/>
      <protection locked="0"/>
    </xf>
    <xf numFmtId="2" fontId="12" fillId="0" borderId="0" xfId="0" applyNumberFormat="1" applyFont="1" applyBorder="1" applyAlignment="1">
      <alignment horizontal="right" vertical="top"/>
    </xf>
    <xf numFmtId="2" fontId="6" fillId="8" borderId="0" xfId="0" applyNumberFormat="1" applyFont="1" applyFill="1" applyBorder="1" applyAlignment="1">
      <alignment horizontal="right" vertical="top"/>
    </xf>
    <xf numFmtId="2" fontId="10" fillId="0" borderId="0" xfId="0" applyNumberFormat="1" applyFont="1" applyBorder="1" applyAlignment="1">
      <alignment horizontal="right" vertical="top"/>
    </xf>
    <xf numFmtId="2" fontId="7" fillId="0" borderId="0" xfId="0" applyNumberFormat="1" applyFont="1" applyFill="1" applyBorder="1" applyAlignment="1">
      <alignment horizontal="right" vertical="top"/>
    </xf>
    <xf numFmtId="2" fontId="6" fillId="0" borderId="0" xfId="0" applyNumberFormat="1" applyFont="1" applyFill="1" applyBorder="1" applyAlignment="1">
      <alignment horizontal="right" vertical="top"/>
    </xf>
    <xf numFmtId="2" fontId="6" fillId="0" borderId="0" xfId="8" applyNumberFormat="1" applyFont="1" applyBorder="1" applyAlignment="1">
      <alignment horizontal="right" vertical="top"/>
    </xf>
    <xf numFmtId="2" fontId="7" fillId="0" borderId="0" xfId="0" applyNumberFormat="1" applyFont="1" applyBorder="1" applyAlignment="1">
      <alignment horizontal="right"/>
    </xf>
    <xf numFmtId="2" fontId="7" fillId="0" borderId="0" xfId="1" applyNumberFormat="1" applyFont="1" applyBorder="1" applyAlignment="1" applyProtection="1">
      <alignment horizontal="right" vertical="top"/>
    </xf>
    <xf numFmtId="2" fontId="5" fillId="0" borderId="0" xfId="1" applyNumberFormat="1" applyFont="1" applyBorder="1" applyAlignment="1" applyProtection="1">
      <alignment horizontal="right" vertical="top"/>
    </xf>
    <xf numFmtId="2" fontId="5" fillId="8" borderId="0" xfId="1" applyNumberFormat="1" applyFont="1" applyFill="1" applyBorder="1" applyAlignment="1" applyProtection="1">
      <alignment horizontal="right" vertical="top"/>
    </xf>
    <xf numFmtId="2" fontId="7" fillId="8" borderId="0" xfId="1" applyNumberFormat="1" applyFont="1" applyFill="1" applyBorder="1" applyAlignment="1" applyProtection="1">
      <alignment horizontal="right" vertical="top"/>
    </xf>
    <xf numFmtId="0" fontId="1" fillId="0" borderId="23" xfId="0" applyFont="1" applyBorder="1"/>
    <xf numFmtId="0" fontId="1" fillId="0" borderId="6" xfId="0" applyFont="1" applyBorder="1"/>
    <xf numFmtId="0" fontId="1" fillId="0" borderId="21" xfId="0" applyFont="1" applyBorder="1"/>
    <xf numFmtId="4" fontId="17" fillId="0" borderId="0" xfId="0" applyNumberFormat="1" applyFont="1" applyBorder="1" applyAlignment="1">
      <alignment vertical="center"/>
    </xf>
    <xf numFmtId="4" fontId="17" fillId="0" borderId="0" xfId="0" applyNumberFormat="1" applyFont="1" applyBorder="1" applyAlignment="1">
      <alignment horizontal="right" vertical="center"/>
    </xf>
    <xf numFmtId="4" fontId="16" fillId="0" borderId="0" xfId="0" applyNumberFormat="1" applyFont="1" applyBorder="1" applyAlignment="1">
      <alignment horizontal="right" vertical="center"/>
    </xf>
    <xf numFmtId="4" fontId="17" fillId="0" borderId="0" xfId="0" applyNumberFormat="1" applyFont="1" applyBorder="1" applyAlignment="1">
      <alignment vertical="center" wrapText="1"/>
    </xf>
    <xf numFmtId="4" fontId="17" fillId="0" borderId="0" xfId="0" applyNumberFormat="1" applyFont="1" applyBorder="1" applyAlignment="1">
      <alignment horizontal="right" vertical="center" wrapText="1"/>
    </xf>
    <xf numFmtId="4" fontId="31" fillId="0" borderId="0" xfId="0" applyNumberFormat="1" applyFont="1" applyBorder="1" applyAlignment="1">
      <alignment vertical="center"/>
    </xf>
    <xf numFmtId="4" fontId="31" fillId="0" borderId="0" xfId="0" applyNumberFormat="1" applyFont="1" applyBorder="1" applyAlignment="1">
      <alignment horizontal="right" vertical="center"/>
    </xf>
    <xf numFmtId="4" fontId="30" fillId="0" borderId="0" xfId="0" applyNumberFormat="1" applyFont="1" applyBorder="1" applyAlignment="1">
      <alignment horizontal="right" vertical="center"/>
    </xf>
    <xf numFmtId="4" fontId="16" fillId="0" borderId="0" xfId="0" applyNumberFormat="1" applyFont="1" applyBorder="1" applyAlignment="1">
      <alignment vertical="center"/>
    </xf>
    <xf numFmtId="4" fontId="16" fillId="0" borderId="0" xfId="0" applyNumberFormat="1" applyFont="1" applyBorder="1" applyAlignment="1">
      <alignment horizontal="right" vertical="center" wrapText="1"/>
    </xf>
    <xf numFmtId="4" fontId="56" fillId="0" borderId="0" xfId="0" applyNumberFormat="1" applyFont="1" applyBorder="1" applyAlignment="1">
      <alignment vertical="center"/>
    </xf>
    <xf numFmtId="4" fontId="56" fillId="0" borderId="0" xfId="0" applyNumberFormat="1" applyFont="1" applyBorder="1" applyAlignment="1">
      <alignment horizontal="right" vertical="center"/>
    </xf>
    <xf numFmtId="4" fontId="49" fillId="0" borderId="0" xfId="11" applyNumberFormat="1" applyFont="1" applyBorder="1" applyAlignment="1" applyProtection="1">
      <alignment horizontal="center" vertical="center"/>
      <protection locked="0"/>
    </xf>
    <xf numFmtId="4" fontId="49" fillId="0" borderId="0" xfId="11" applyNumberFormat="1" applyFont="1" applyBorder="1" applyAlignment="1">
      <alignment vertical="center" wrapText="1"/>
    </xf>
    <xf numFmtId="4" fontId="49" fillId="0" borderId="0" xfId="11" applyNumberFormat="1" applyFont="1" applyBorder="1" applyAlignment="1">
      <alignment horizontal="center" vertical="center"/>
    </xf>
    <xf numFmtId="4" fontId="49" fillId="0" borderId="0" xfId="16" applyNumberFormat="1" applyFont="1" applyBorder="1" applyAlignment="1" applyProtection="1">
      <alignment horizontal="right" vertical="center"/>
      <protection locked="0"/>
    </xf>
    <xf numFmtId="4" fontId="49" fillId="0" borderId="0" xfId="11" applyNumberFormat="1" applyFont="1" applyBorder="1" applyAlignment="1" applyProtection="1">
      <alignment vertical="center"/>
      <protection locked="0"/>
    </xf>
    <xf numFmtId="4" fontId="49" fillId="0" borderId="0" xfId="11" applyNumberFormat="1" applyFont="1" applyBorder="1" applyAlignment="1" applyProtection="1">
      <alignment horizontal="right" vertical="center"/>
      <protection locked="0"/>
    </xf>
    <xf numFmtId="4" fontId="49" fillId="0" borderId="0" xfId="11" applyNumberFormat="1" applyFont="1" applyFill="1" applyBorder="1" applyAlignment="1" applyProtection="1">
      <alignment vertical="center"/>
      <protection locked="0"/>
    </xf>
    <xf numFmtId="4" fontId="49" fillId="0" borderId="0" xfId="11" applyNumberFormat="1" applyFont="1" applyFill="1" applyBorder="1" applyAlignment="1">
      <alignment horizontal="right" vertical="center"/>
    </xf>
    <xf numFmtId="4" fontId="49" fillId="0" borderId="0" xfId="11" applyNumberFormat="1" applyFont="1" applyBorder="1" applyAlignment="1">
      <alignment horizontal="right" vertical="center"/>
    </xf>
    <xf numFmtId="4" fontId="49" fillId="0" borderId="0" xfId="11" applyNumberFormat="1" applyFont="1" applyBorder="1" applyAlignment="1">
      <alignment vertical="center"/>
    </xf>
    <xf numFmtId="4" fontId="49" fillId="0" borderId="0" xfId="16" applyNumberFormat="1" applyFont="1" applyFill="1" applyBorder="1" applyAlignment="1" applyProtection="1">
      <alignment vertical="center"/>
      <protection locked="0"/>
    </xf>
    <xf numFmtId="4" fontId="49" fillId="0" borderId="0" xfId="16" applyNumberFormat="1" applyFont="1" applyBorder="1" applyAlignment="1" applyProtection="1">
      <alignment vertical="center"/>
      <protection locked="0"/>
    </xf>
    <xf numFmtId="4" fontId="61" fillId="0" borderId="0" xfId="18" applyNumberFormat="1" applyFont="1" applyBorder="1" applyAlignment="1" applyProtection="1">
      <alignment vertical="center"/>
      <protection locked="0"/>
    </xf>
    <xf numFmtId="4" fontId="49" fillId="0" borderId="0" xfId="18" applyNumberFormat="1" applyFont="1" applyBorder="1" applyAlignment="1" applyProtection="1">
      <alignment vertical="center"/>
      <protection locked="0"/>
    </xf>
    <xf numFmtId="4" fontId="61" fillId="0" borderId="0" xfId="18" applyNumberFormat="1" applyFont="1" applyBorder="1" applyAlignment="1">
      <alignment horizontal="center" vertical="center"/>
    </xf>
    <xf numFmtId="4" fontId="49" fillId="0" borderId="0" xfId="18" applyNumberFormat="1" applyFont="1" applyBorder="1" applyAlignment="1">
      <alignment vertical="center"/>
    </xf>
    <xf numFmtId="0" fontId="6" fillId="0" borderId="0" xfId="2" applyFont="1" applyBorder="1" applyAlignment="1" applyProtection="1">
      <alignment horizontal="center" vertical="center"/>
    </xf>
    <xf numFmtId="4" fontId="6" fillId="0" borderId="0" xfId="2" applyNumberFormat="1" applyFont="1" applyBorder="1" applyAlignment="1" applyProtection="1">
      <alignment horizontal="right" vertical="center"/>
    </xf>
    <xf numFmtId="4" fontId="6" fillId="0" borderId="0" xfId="2" applyNumberFormat="1" applyFont="1" applyBorder="1" applyAlignment="1" applyProtection="1">
      <alignment horizontal="right" vertical="top"/>
    </xf>
    <xf numFmtId="0" fontId="6" fillId="0" borderId="0" xfId="0" applyFont="1" applyBorder="1" applyAlignment="1">
      <alignment horizontal="center" vertical="center"/>
    </xf>
    <xf numFmtId="2" fontId="6" fillId="0" borderId="0" xfId="0" applyNumberFormat="1" applyFont="1" applyBorder="1" applyAlignment="1">
      <alignment horizontal="right" vertical="center"/>
    </xf>
    <xf numFmtId="2" fontId="7" fillId="0" borderId="0" xfId="0" applyNumberFormat="1" applyFont="1" applyBorder="1" applyAlignment="1">
      <alignment horizontal="right" vertical="center"/>
    </xf>
    <xf numFmtId="2" fontId="6" fillId="0" borderId="0" xfId="0" applyNumberFormat="1" applyFont="1" applyBorder="1" applyAlignment="1">
      <alignment vertical="center" wrapText="1"/>
    </xf>
    <xf numFmtId="2" fontId="8" fillId="0" borderId="0" xfId="0" applyNumberFormat="1" applyFont="1" applyBorder="1" applyAlignment="1">
      <alignment horizontal="right" vertical="center"/>
    </xf>
    <xf numFmtId="0" fontId="6" fillId="0" borderId="0" xfId="0" applyFont="1" applyBorder="1" applyAlignment="1">
      <alignment horizontal="center" vertical="center" wrapText="1"/>
    </xf>
    <xf numFmtId="0" fontId="10" fillId="0" borderId="0" xfId="0" applyFont="1" applyBorder="1" applyAlignment="1">
      <alignment horizontal="center" vertical="center"/>
    </xf>
    <xf numFmtId="165" fontId="6" fillId="0" borderId="0" xfId="0" applyNumberFormat="1" applyFont="1" applyBorder="1" applyAlignment="1">
      <alignment vertical="center"/>
    </xf>
    <xf numFmtId="2" fontId="6" fillId="0" borderId="0" xfId="0" applyNumberFormat="1" applyFont="1" applyBorder="1" applyAlignment="1">
      <alignment vertical="center"/>
    </xf>
    <xf numFmtId="0" fontId="14" fillId="0" borderId="0" xfId="0" applyFont="1" applyBorder="1" applyAlignment="1">
      <alignment horizontal="center" vertical="top"/>
    </xf>
    <xf numFmtId="0" fontId="4" fillId="0" borderId="0" xfId="0" applyFont="1" applyBorder="1" applyAlignment="1">
      <alignment horizontal="center" vertical="center"/>
    </xf>
    <xf numFmtId="4" fontId="6" fillId="0" borderId="0" xfId="0" applyNumberFormat="1" applyFont="1" applyBorder="1" applyAlignment="1">
      <alignment vertical="center" wrapText="1"/>
    </xf>
    <xf numFmtId="167" fontId="6" fillId="0" borderId="0" xfId="0" applyNumberFormat="1" applyFont="1" applyBorder="1" applyAlignment="1">
      <alignment vertical="center"/>
    </xf>
    <xf numFmtId="0" fontId="7" fillId="0" borderId="0" xfId="0" applyFont="1" applyBorder="1" applyAlignment="1">
      <alignment horizontal="center" vertical="center"/>
    </xf>
    <xf numFmtId="2" fontId="7" fillId="0" borderId="0" xfId="2" applyNumberFormat="1" applyFont="1" applyBorder="1" applyAlignment="1" applyProtection="1">
      <alignment horizontal="right" vertical="center" wrapText="1"/>
    </xf>
    <xf numFmtId="0" fontId="7" fillId="0" borderId="23" xfId="0" applyFont="1" applyBorder="1" applyAlignment="1">
      <alignment horizontal="center" vertical="top"/>
    </xf>
    <xf numFmtId="0" fontId="7" fillId="0" borderId="23" xfId="0" applyFont="1" applyBorder="1" applyAlignment="1">
      <alignment horizontal="left" vertical="top" wrapText="1"/>
    </xf>
    <xf numFmtId="0" fontId="7" fillId="0" borderId="23" xfId="0" applyFont="1" applyBorder="1" applyAlignment="1">
      <alignment vertical="top"/>
    </xf>
    <xf numFmtId="165" fontId="6" fillId="0" borderId="23" xfId="0" applyNumberFormat="1" applyFont="1" applyBorder="1" applyAlignment="1">
      <alignment vertical="top"/>
    </xf>
    <xf numFmtId="167" fontId="6" fillId="0" borderId="23" xfId="0" applyNumberFormat="1" applyFont="1" applyBorder="1" applyAlignment="1">
      <alignment vertical="top"/>
    </xf>
    <xf numFmtId="2" fontId="7" fillId="0" borderId="23" xfId="0" applyNumberFormat="1" applyFont="1" applyBorder="1" applyAlignment="1">
      <alignment horizontal="right" vertical="top"/>
    </xf>
    <xf numFmtId="0" fontId="6" fillId="0" borderId="23" xfId="0" applyFont="1" applyBorder="1" applyAlignment="1">
      <alignment horizontal="left" vertical="top" wrapText="1"/>
    </xf>
    <xf numFmtId="0" fontId="6" fillId="0" borderId="23" xfId="0" applyFont="1" applyBorder="1" applyAlignment="1">
      <alignment vertical="top"/>
    </xf>
    <xf numFmtId="0" fontId="7" fillId="0" borderId="23" xfId="0" applyFont="1" applyBorder="1" applyAlignment="1">
      <alignment horizontal="center" vertical="center"/>
    </xf>
    <xf numFmtId="4" fontId="26" fillId="0" borderId="0" xfId="0" applyNumberFormat="1" applyFont="1" applyFill="1" applyBorder="1" applyAlignment="1">
      <alignment vertical="top"/>
    </xf>
    <xf numFmtId="4" fontId="26" fillId="0" borderId="0" xfId="0" applyNumberFormat="1" applyFont="1" applyFill="1" applyBorder="1" applyAlignment="1" applyProtection="1">
      <alignment vertical="top"/>
      <protection locked="0"/>
    </xf>
    <xf numFmtId="2" fontId="26" fillId="0" borderId="0" xfId="0" applyNumberFormat="1" applyFont="1" applyFill="1" applyBorder="1" applyAlignment="1">
      <alignment vertical="top"/>
    </xf>
    <xf numFmtId="2" fontId="25" fillId="5" borderId="0" xfId="0" applyNumberFormat="1" applyFont="1" applyFill="1" applyBorder="1" applyAlignment="1">
      <alignment horizontal="center" vertical="top"/>
    </xf>
    <xf numFmtId="2" fontId="6" fillId="5" borderId="0" xfId="0" applyNumberFormat="1" applyFont="1" applyFill="1" applyBorder="1" applyAlignment="1">
      <alignment horizontal="center" vertical="top"/>
    </xf>
    <xf numFmtId="2" fontId="26" fillId="8" borderId="0" xfId="0" applyNumberFormat="1" applyFont="1" applyFill="1" applyBorder="1" applyAlignment="1">
      <alignment vertical="top"/>
    </xf>
    <xf numFmtId="2" fontId="26" fillId="0" borderId="0" xfId="8" applyNumberFormat="1" applyFont="1" applyFill="1" applyBorder="1" applyAlignment="1">
      <alignment vertical="top"/>
    </xf>
    <xf numFmtId="2" fontId="26" fillId="8" borderId="0" xfId="0" applyNumberFormat="1" applyFont="1" applyFill="1" applyBorder="1" applyAlignment="1">
      <alignment horizontal="right" vertical="top"/>
    </xf>
    <xf numFmtId="2" fontId="26" fillId="0" borderId="0" xfId="0" applyNumberFormat="1" applyFont="1" applyFill="1" applyBorder="1" applyAlignment="1">
      <alignment horizontal="right" vertical="top"/>
    </xf>
    <xf numFmtId="2" fontId="25" fillId="0" borderId="0" xfId="0" applyNumberFormat="1" applyFont="1" applyBorder="1" applyAlignment="1">
      <alignment vertical="top"/>
    </xf>
    <xf numFmtId="4" fontId="6" fillId="0" borderId="0" xfId="2" applyNumberFormat="1" applyFont="1" applyBorder="1" applyAlignment="1" applyProtection="1">
      <alignment horizontal="left" vertical="top"/>
      <protection locked="0"/>
    </xf>
    <xf numFmtId="4" fontId="6" fillId="8" borderId="0" xfId="2" applyNumberFormat="1" applyFont="1" applyFill="1" applyBorder="1" applyAlignment="1" applyProtection="1">
      <alignment horizontal="left" vertical="top"/>
      <protection locked="0"/>
    </xf>
    <xf numFmtId="4" fontId="10" fillId="0" borderId="0" xfId="0" applyNumberFormat="1" applyFont="1" applyBorder="1" applyAlignment="1">
      <alignment horizontal="right" vertical="top"/>
    </xf>
    <xf numFmtId="4" fontId="6" fillId="0" borderId="0" xfId="0" applyNumberFormat="1" applyFont="1" applyBorder="1" applyAlignment="1">
      <alignment vertical="top" wrapText="1"/>
    </xf>
    <xf numFmtId="4" fontId="14" fillId="0" borderId="0" xfId="0" applyNumberFormat="1" applyFont="1" applyBorder="1" applyAlignment="1">
      <alignment vertical="top"/>
    </xf>
    <xf numFmtId="4" fontId="6" fillId="0" borderId="0" xfId="0" applyNumberFormat="1" applyFont="1" applyBorder="1" applyAlignment="1">
      <alignment horizontal="right" vertical="center"/>
    </xf>
    <xf numFmtId="4" fontId="6" fillId="0" borderId="0" xfId="0" applyNumberFormat="1" applyFont="1" applyBorder="1" applyAlignment="1">
      <alignment horizontal="right"/>
    </xf>
    <xf numFmtId="4" fontId="6" fillId="0" borderId="0" xfId="0" applyNumberFormat="1" applyFont="1" applyBorder="1" applyAlignment="1">
      <alignment vertical="top"/>
    </xf>
    <xf numFmtId="2" fontId="16" fillId="8" borderId="0" xfId="1" applyNumberFormat="1" applyFont="1" applyFill="1" applyBorder="1" applyAlignment="1" applyProtection="1">
      <alignment horizontal="right" vertical="top"/>
    </xf>
    <xf numFmtId="0" fontId="31" fillId="0" borderId="0" xfId="10" applyFont="1" applyBorder="1" applyAlignment="1">
      <alignment horizontal="center" vertical="center"/>
    </xf>
    <xf numFmtId="164" fontId="17" fillId="0" borderId="0" xfId="1" applyFont="1" applyBorder="1" applyAlignment="1">
      <alignment horizontal="right" vertical="center"/>
    </xf>
    <xf numFmtId="4" fontId="17" fillId="0" borderId="0" xfId="10" applyNumberFormat="1" applyFont="1" applyBorder="1" applyAlignment="1" applyProtection="1">
      <alignment horizontal="right" vertical="center"/>
      <protection locked="0"/>
    </xf>
    <xf numFmtId="4" fontId="30" fillId="0" borderId="12" xfId="0" applyNumberFormat="1" applyFont="1" applyBorder="1" applyAlignment="1">
      <alignment horizontal="right" vertical="top"/>
    </xf>
    <xf numFmtId="4" fontId="30" fillId="0" borderId="2" xfId="0" applyNumberFormat="1" applyFont="1" applyBorder="1" applyAlignment="1">
      <alignment horizontal="right" vertical="top"/>
    </xf>
    <xf numFmtId="0" fontId="65" fillId="0" borderId="0" xfId="0" applyFont="1"/>
    <xf numFmtId="4" fontId="5" fillId="0" borderId="0" xfId="0" applyNumberFormat="1" applyFont="1" applyBorder="1" applyAlignment="1">
      <alignment vertical="top" wrapText="1"/>
    </xf>
    <xf numFmtId="0" fontId="0" fillId="0" borderId="0" xfId="0" applyAlignment="1">
      <alignment wrapText="1"/>
    </xf>
    <xf numFmtId="0" fontId="41" fillId="0" borderId="0" xfId="0" applyFont="1" applyAlignment="1">
      <alignment horizontal="center" wrapText="1"/>
    </xf>
    <xf numFmtId="0" fontId="42" fillId="0" borderId="0" xfId="0" applyFont="1" applyAlignment="1">
      <alignment horizontal="center" vertical="center" wrapText="1"/>
    </xf>
    <xf numFmtId="0" fontId="0" fillId="0" borderId="0" xfId="0" applyAlignment="1">
      <alignment horizontal="center" wrapText="1"/>
    </xf>
    <xf numFmtId="0" fontId="40" fillId="0" borderId="0" xfId="0" applyFont="1" applyAlignment="1">
      <alignment vertical="center" wrapText="1"/>
    </xf>
    <xf numFmtId="0" fontId="32" fillId="0" borderId="0" xfId="0" applyFont="1" applyAlignment="1">
      <alignment horizontal="center"/>
    </xf>
    <xf numFmtId="0" fontId="0" fillId="0" borderId="0" xfId="0" applyAlignment="1">
      <alignment horizontal="center"/>
    </xf>
    <xf numFmtId="0" fontId="6" fillId="0" borderId="0" xfId="0" applyFont="1" applyAlignment="1">
      <alignment horizontal="center" vertical="top" wrapText="1"/>
    </xf>
    <xf numFmtId="0" fontId="29" fillId="10" borderId="3" xfId="2" applyNumberFormat="1" applyFont="1" applyFill="1" applyBorder="1" applyAlignment="1" applyProtection="1">
      <alignment horizontal="center" vertical="center" wrapText="1"/>
    </xf>
    <xf numFmtId="0" fontId="0" fillId="10" borderId="4" xfId="0" applyFill="1" applyBorder="1" applyAlignment="1">
      <alignment horizontal="center" wrapText="1"/>
    </xf>
    <xf numFmtId="0" fontId="0" fillId="10" borderId="5" xfId="0" applyFill="1" applyBorder="1" applyAlignment="1">
      <alignment horizontal="center" wrapText="1"/>
    </xf>
    <xf numFmtId="4" fontId="30" fillId="7" borderId="0" xfId="0" applyNumberFormat="1" applyFont="1" applyFill="1" applyBorder="1" applyAlignment="1">
      <alignment horizontal="center" vertical="center"/>
    </xf>
    <xf numFmtId="4" fontId="31" fillId="0" borderId="0" xfId="0" applyNumberFormat="1" applyFont="1" applyBorder="1" applyAlignment="1">
      <alignment horizontal="center" vertical="center"/>
    </xf>
    <xf numFmtId="4" fontId="30" fillId="6" borderId="7" xfId="0" applyNumberFormat="1" applyFont="1" applyFill="1" applyBorder="1" applyAlignment="1">
      <alignment horizontal="center" wrapText="1"/>
    </xf>
    <xf numFmtId="4" fontId="30" fillId="6" borderId="8" xfId="0" applyNumberFormat="1" applyFont="1" applyFill="1" applyBorder="1" applyAlignment="1">
      <alignment horizontal="center" wrapText="1"/>
    </xf>
    <xf numFmtId="4" fontId="30" fillId="7" borderId="0" xfId="0" applyNumberFormat="1" applyFont="1" applyFill="1" applyBorder="1" applyAlignment="1">
      <alignment horizontal="center" vertical="center" wrapText="1"/>
    </xf>
    <xf numFmtId="4" fontId="16" fillId="0" borderId="0" xfId="2" applyNumberFormat="1" applyFont="1" applyBorder="1" applyAlignment="1" applyProtection="1">
      <alignment horizontal="left" vertical="center" wrapText="1"/>
    </xf>
    <xf numFmtId="4" fontId="30" fillId="8" borderId="0" xfId="0" applyNumberFormat="1" applyFont="1" applyFill="1" applyBorder="1" applyAlignment="1">
      <alignment horizontal="left" vertical="top" wrapText="1"/>
    </xf>
    <xf numFmtId="4" fontId="31" fillId="8" borderId="0" xfId="0" applyNumberFormat="1" applyFont="1" applyFill="1" applyBorder="1" applyAlignment="1">
      <alignment horizontal="left" vertical="top" wrapText="1"/>
    </xf>
    <xf numFmtId="4" fontId="31" fillId="8" borderId="0" xfId="0" applyNumberFormat="1" applyFont="1" applyFill="1" applyBorder="1" applyAlignment="1"/>
    <xf numFmtId="4" fontId="16" fillId="7" borderId="0" xfId="2" applyNumberFormat="1" applyFont="1" applyFill="1" applyBorder="1" applyAlignment="1" applyProtection="1">
      <alignment horizontal="center" vertical="center" wrapText="1"/>
    </xf>
    <xf numFmtId="4" fontId="31" fillId="0" borderId="0" xfId="0" applyNumberFormat="1" applyFont="1" applyBorder="1" applyAlignment="1">
      <alignment horizontal="center"/>
    </xf>
    <xf numFmtId="4" fontId="31" fillId="7" borderId="0" xfId="0" applyNumberFormat="1" applyFont="1" applyFill="1" applyBorder="1" applyAlignment="1">
      <alignment horizontal="center"/>
    </xf>
    <xf numFmtId="0" fontId="5" fillId="6" borderId="7" xfId="0" applyFont="1" applyFill="1" applyBorder="1" applyAlignment="1">
      <alignment horizontal="center" wrapText="1"/>
    </xf>
    <xf numFmtId="0" fontId="5" fillId="6" borderId="8" xfId="0" applyFont="1" applyFill="1" applyBorder="1" applyAlignment="1">
      <alignment horizontal="center" wrapText="1"/>
    </xf>
    <xf numFmtId="49" fontId="29" fillId="9" borderId="7" xfId="2" applyNumberFormat="1" applyFont="1" applyFill="1" applyBorder="1" applyAlignment="1" applyProtection="1">
      <alignment horizontal="center" vertical="center" wrapText="1"/>
    </xf>
    <xf numFmtId="49" fontId="29" fillId="9" borderId="8" xfId="2" applyNumberFormat="1" applyFont="1" applyFill="1" applyBorder="1" applyAlignment="1" applyProtection="1">
      <alignment horizontal="center" vertical="center" wrapText="1"/>
    </xf>
    <xf numFmtId="49" fontId="29" fillId="9" borderId="9" xfId="2" applyNumberFormat="1" applyFont="1" applyFill="1" applyBorder="1" applyAlignment="1" applyProtection="1">
      <alignment horizontal="center" vertical="center" wrapText="1"/>
    </xf>
    <xf numFmtId="49" fontId="29" fillId="9" borderId="10" xfId="2" applyNumberFormat="1" applyFont="1" applyFill="1" applyBorder="1" applyAlignment="1" applyProtection="1">
      <alignment horizontal="center" vertical="center" wrapText="1"/>
    </xf>
    <xf numFmtId="49" fontId="29" fillId="9" borderId="11" xfId="2" applyNumberFormat="1" applyFont="1" applyFill="1" applyBorder="1" applyAlignment="1" applyProtection="1">
      <alignment horizontal="center" vertical="center" wrapText="1"/>
    </xf>
    <xf numFmtId="49" fontId="29" fillId="9" borderId="12" xfId="2" applyNumberFormat="1" applyFont="1" applyFill="1" applyBorder="1" applyAlignment="1" applyProtection="1">
      <alignment horizontal="center" vertical="center" wrapText="1"/>
    </xf>
    <xf numFmtId="0" fontId="7" fillId="0" borderId="0" xfId="2" applyNumberFormat="1" applyFont="1" applyBorder="1" applyAlignment="1" applyProtection="1">
      <alignment horizontal="left" vertical="center" wrapText="1"/>
    </xf>
    <xf numFmtId="1" fontId="8" fillId="7" borderId="0" xfId="5" applyNumberFormat="1" applyFont="1" applyFill="1" applyBorder="1" applyAlignment="1">
      <alignment horizontal="center" vertical="top" wrapText="1"/>
    </xf>
    <xf numFmtId="1" fontId="8" fillId="7" borderId="0" xfId="5" applyNumberFormat="1" applyFont="1" applyFill="1" applyBorder="1" applyAlignment="1">
      <alignment horizontal="center" vertical="top"/>
    </xf>
    <xf numFmtId="0" fontId="5" fillId="8" borderId="0" xfId="0" applyFont="1" applyFill="1" applyBorder="1" applyAlignment="1">
      <alignment horizontal="left" vertical="top" wrapText="1"/>
    </xf>
    <xf numFmtId="0" fontId="0" fillId="8" borderId="0" xfId="0" applyFill="1" applyBorder="1" applyAlignment="1"/>
    <xf numFmtId="0" fontId="30" fillId="6" borderId="0" xfId="0" applyFont="1" applyFill="1" applyBorder="1" applyAlignment="1">
      <alignment horizontal="center" vertical="top" wrapText="1"/>
    </xf>
    <xf numFmtId="0" fontId="31" fillId="0" borderId="0" xfId="0" applyFont="1" applyBorder="1" applyAlignment="1">
      <alignment horizontal="center"/>
    </xf>
    <xf numFmtId="0" fontId="7" fillId="6" borderId="0" xfId="0" applyFont="1" applyFill="1" applyBorder="1" applyAlignment="1">
      <alignment horizontal="center" vertical="top" wrapText="1"/>
    </xf>
    <xf numFmtId="0" fontId="0" fillId="0" borderId="0" xfId="0" applyBorder="1" applyAlignment="1">
      <alignment horizontal="center"/>
    </xf>
    <xf numFmtId="0" fontId="30" fillId="7" borderId="0" xfId="0" applyFont="1" applyFill="1" applyBorder="1" applyAlignment="1">
      <alignment horizontal="center" vertical="top" wrapText="1"/>
    </xf>
    <xf numFmtId="0" fontId="3" fillId="6" borderId="0" xfId="0" applyFont="1" applyFill="1" applyBorder="1" applyAlignment="1">
      <alignment horizontal="center"/>
    </xf>
    <xf numFmtId="167" fontId="5" fillId="6" borderId="8" xfId="0" applyNumberFormat="1" applyFont="1" applyFill="1" applyBorder="1" applyAlignment="1">
      <alignment horizontal="center"/>
    </xf>
    <xf numFmtId="0" fontId="3" fillId="0" borderId="9" xfId="0" applyFont="1" applyBorder="1" applyAlignment="1">
      <alignment horizontal="center"/>
    </xf>
    <xf numFmtId="0" fontId="25" fillId="0" borderId="24" xfId="0" applyFont="1" applyBorder="1" applyAlignment="1">
      <alignment horizontal="center" vertical="top" wrapText="1"/>
    </xf>
    <xf numFmtId="2" fontId="4" fillId="4" borderId="0" xfId="0" applyNumberFormat="1" applyFont="1" applyFill="1" applyBorder="1" applyAlignment="1"/>
    <xf numFmtId="2" fontId="0" fillId="0" borderId="2" xfId="0" applyNumberFormat="1" applyBorder="1" applyAlignment="1"/>
    <xf numFmtId="2" fontId="5" fillId="8" borderId="0" xfId="0" applyNumberFormat="1" applyFont="1" applyFill="1" applyBorder="1" applyAlignment="1"/>
    <xf numFmtId="2" fontId="5" fillId="0" borderId="0" xfId="0" applyNumberFormat="1" applyFont="1" applyBorder="1" applyAlignment="1"/>
    <xf numFmtId="2" fontId="5" fillId="0" borderId="11" xfId="0" applyNumberFormat="1" applyFont="1" applyBorder="1" applyAlignment="1"/>
    <xf numFmtId="2" fontId="0" fillId="0" borderId="12" xfId="0" applyNumberFormat="1" applyBorder="1" applyAlignment="1"/>
    <xf numFmtId="0" fontId="16" fillId="8" borderId="1" xfId="9" applyFont="1" applyFill="1" applyBorder="1" applyAlignment="1"/>
    <xf numFmtId="0" fontId="31" fillId="8" borderId="0" xfId="0" applyFont="1" applyFill="1" applyBorder="1" applyAlignment="1"/>
    <xf numFmtId="0" fontId="16" fillId="4" borderId="1" xfId="9" applyFont="1" applyFill="1" applyBorder="1" applyAlignment="1"/>
    <xf numFmtId="0" fontId="31" fillId="0" borderId="0" xfId="0" applyFont="1" applyBorder="1" applyAlignment="1"/>
    <xf numFmtId="0" fontId="16" fillId="4" borderId="10" xfId="9" applyFont="1" applyFill="1" applyBorder="1" applyAlignment="1"/>
    <xf numFmtId="0" fontId="31" fillId="0" borderId="11" xfId="0" applyFont="1" applyBorder="1" applyAlignment="1"/>
    <xf numFmtId="0" fontId="32" fillId="9" borderId="7" xfId="0" applyFont="1" applyFill="1" applyBorder="1" applyAlignment="1">
      <alignment horizontal="center" vertical="top" wrapText="1"/>
    </xf>
    <xf numFmtId="0" fontId="33" fillId="0" borderId="8" xfId="0" applyFont="1" applyBorder="1" applyAlignment="1">
      <alignment horizontal="center"/>
    </xf>
    <xf numFmtId="0" fontId="33" fillId="0" borderId="9" xfId="0" applyFont="1" applyBorder="1" applyAlignment="1">
      <alignment horizontal="center"/>
    </xf>
    <xf numFmtId="0" fontId="33" fillId="0" borderId="10" xfId="0" applyFont="1" applyBorder="1" applyAlignment="1">
      <alignment horizontal="center"/>
    </xf>
    <xf numFmtId="0" fontId="33" fillId="0" borderId="11" xfId="0" applyFont="1" applyBorder="1" applyAlignment="1">
      <alignment horizontal="center"/>
    </xf>
    <xf numFmtId="0" fontId="33" fillId="0" borderId="12" xfId="0" applyFont="1" applyBorder="1" applyAlignment="1">
      <alignment horizontal="center"/>
    </xf>
    <xf numFmtId="0" fontId="16" fillId="7" borderId="0" xfId="9" applyFont="1" applyFill="1" applyBorder="1" applyAlignment="1">
      <alignment horizontal="center" vertical="center"/>
    </xf>
    <xf numFmtId="0" fontId="31" fillId="0" borderId="0" xfId="0" applyFont="1" applyBorder="1" applyAlignment="1">
      <alignment horizontal="center" vertical="center"/>
    </xf>
    <xf numFmtId="0" fontId="16" fillId="7" borderId="0" xfId="5" applyFont="1" applyFill="1" applyBorder="1" applyAlignment="1">
      <alignment horizontal="center" vertical="top"/>
    </xf>
    <xf numFmtId="3" fontId="16" fillId="0" borderId="0" xfId="0" applyNumberFormat="1" applyFont="1" applyBorder="1" applyAlignment="1">
      <alignment horizontal="center" wrapText="1"/>
    </xf>
    <xf numFmtId="0" fontId="16" fillId="4" borderId="1" xfId="9" applyFont="1" applyFill="1" applyBorder="1" applyAlignment="1">
      <alignment vertical="top"/>
    </xf>
    <xf numFmtId="0" fontId="31" fillId="4" borderId="0" xfId="0" applyFont="1" applyFill="1" applyBorder="1" applyAlignment="1"/>
    <xf numFmtId="0" fontId="16" fillId="4" borderId="1" xfId="9" applyFont="1" applyFill="1" applyBorder="1" applyAlignment="1">
      <alignment vertical="top" wrapText="1"/>
    </xf>
    <xf numFmtId="0" fontId="32" fillId="8" borderId="1" xfId="0" applyFont="1" applyFill="1" applyBorder="1" applyAlignment="1">
      <alignment horizontal="center" wrapText="1"/>
    </xf>
    <xf numFmtId="0" fontId="32" fillId="8" borderId="0" xfId="0" applyFont="1" applyFill="1" applyBorder="1" applyAlignment="1">
      <alignment horizontal="center" wrapText="1"/>
    </xf>
    <xf numFmtId="0" fontId="33" fillId="0" borderId="0" xfId="0" applyFont="1" applyAlignment="1">
      <alignment wrapText="1"/>
    </xf>
    <xf numFmtId="0" fontId="30" fillId="2" borderId="13" xfId="0" applyFont="1" applyFill="1" applyBorder="1" applyAlignment="1">
      <alignment horizontal="center" wrapText="1"/>
    </xf>
    <xf numFmtId="0" fontId="30" fillId="2" borderId="14" xfId="0" applyFont="1" applyFill="1" applyBorder="1" applyAlignment="1">
      <alignment horizontal="center" wrapText="1"/>
    </xf>
    <xf numFmtId="0" fontId="39" fillId="0" borderId="0" xfId="0" applyFont="1" applyAlignment="1">
      <alignment horizontal="center" wrapText="1"/>
    </xf>
    <xf numFmtId="0" fontId="30" fillId="0" borderId="20" xfId="0" applyFont="1" applyBorder="1" applyAlignment="1"/>
    <xf numFmtId="0" fontId="0" fillId="0" borderId="21" xfId="0" applyBorder="1" applyAlignment="1"/>
    <xf numFmtId="0" fontId="30" fillId="8" borderId="19" xfId="0" applyFont="1" applyFill="1" applyBorder="1" applyAlignment="1"/>
    <xf numFmtId="0" fontId="0" fillId="8" borderId="22" xfId="0" applyFill="1" applyBorder="1" applyAlignment="1"/>
    <xf numFmtId="0" fontId="30" fillId="2" borderId="20" xfId="0" applyFont="1" applyFill="1" applyBorder="1" applyAlignment="1"/>
  </cellXfs>
  <cellStyles count="21">
    <cellStyle name="Normal 10" xfId="3" xr:uid="{00000000-0005-0000-0000-000003000000}"/>
    <cellStyle name="Normal 2" xfId="2" xr:uid="{00000000-0005-0000-0000-000004000000}"/>
    <cellStyle name="Normal 3" xfId="5" xr:uid="{00000000-0005-0000-0000-000005000000}"/>
    <cellStyle name="Normal 3 2" xfId="9" xr:uid="{00000000-0005-0000-0000-000006000000}"/>
    <cellStyle name="Normal 3 2 2" xfId="10" xr:uid="{00000000-0005-0000-0000-000007000000}"/>
    <cellStyle name="Normal 4" xfId="8" xr:uid="{00000000-0005-0000-0000-000008000000}"/>
    <cellStyle name="Normal_Sheet1" xfId="7" xr:uid="{00000000-0005-0000-0000-000009000000}"/>
    <cellStyle name="Normal_VlacicS_CCTV_TehZ_Labin" xfId="17" xr:uid="{00000000-0005-0000-0000-00000A000000}"/>
    <cellStyle name="Normalno" xfId="0" builtinId="0"/>
    <cellStyle name="Normalno 2 2" xfId="11" xr:uid="{00000000-0005-0000-0000-00000B000000}"/>
    <cellStyle name="Normalno 2 2 2" xfId="12" xr:uid="{00000000-0005-0000-0000-00000C000000}"/>
    <cellStyle name="Normalno 2 5" xfId="15" xr:uid="{00000000-0005-0000-0000-00000D000000}"/>
    <cellStyle name="Normalno 3 2 2" xfId="16" xr:uid="{00000000-0005-0000-0000-00000E000000}"/>
    <cellStyle name="Normalno 4" xfId="20" xr:uid="{00000000-0005-0000-0000-00000F000000}"/>
    <cellStyle name="Normalno 5 2" xfId="19" xr:uid="{00000000-0005-0000-0000-000010000000}"/>
    <cellStyle name="Normalno 6" xfId="18" xr:uid="{00000000-0005-0000-0000-000011000000}"/>
    <cellStyle name="Normalno 6 2 2" xfId="14" xr:uid="{00000000-0005-0000-0000-000012000000}"/>
    <cellStyle name="Normalno 7 2" xfId="13" xr:uid="{00000000-0005-0000-0000-000013000000}"/>
    <cellStyle name="Obično_IRIS_stari_težak" xfId="6" xr:uid="{00000000-0005-0000-0000-000014000000}"/>
    <cellStyle name="Tekst objašnjenja" xfId="4" builtinId="53"/>
    <cellStyle name="Zarez" xfId="1" builtinId="3"/>
  </cellStyles>
  <dxfs count="2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10</xdr:row>
      <xdr:rowOff>107950</xdr:rowOff>
    </xdr:from>
    <xdr:to>
      <xdr:col>7</xdr:col>
      <xdr:colOff>419100</xdr:colOff>
      <xdr:row>23</xdr:row>
      <xdr:rowOff>165100</xdr:rowOff>
    </xdr:to>
    <xdr:pic>
      <xdr:nvPicPr>
        <xdr:cNvPr id="2" name="Slika 1" descr="C:\Users\Mario\Desktop\SUPETARSKI PROJEKTI\SC sv petar.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8050" y="2247900"/>
          <a:ext cx="3886200" cy="2451100"/>
        </a:xfrm>
        <a:prstGeom prst="rect">
          <a:avLst/>
        </a:prstGeom>
        <a:noFill/>
        <a:ln>
          <a:noFill/>
        </a:ln>
      </xdr:spPr>
    </xdr:pic>
    <xdr:clientData/>
  </xdr:twoCellAnchor>
  <xdr:twoCellAnchor editAs="oneCell">
    <xdr:from>
      <xdr:col>0</xdr:col>
      <xdr:colOff>0</xdr:colOff>
      <xdr:row>1</xdr:row>
      <xdr:rowOff>0</xdr:rowOff>
    </xdr:from>
    <xdr:to>
      <xdr:col>0</xdr:col>
      <xdr:colOff>573405</xdr:colOff>
      <xdr:row>4</xdr:row>
      <xdr:rowOff>179070</xdr:rowOff>
    </xdr:to>
    <xdr:pic>
      <xdr:nvPicPr>
        <xdr:cNvPr id="3" name="Slika 2" descr="MEMORANDUM">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150"/>
          <a:ext cx="573405" cy="731520"/>
        </a:xfrm>
        <a:prstGeom prst="rect">
          <a:avLst/>
        </a:prstGeom>
        <a:noFill/>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32"/>
  <sheetViews>
    <sheetView view="pageBreakPreview" topLeftCell="A2" zoomScaleNormal="100" zoomScaleSheetLayoutView="100" workbookViewId="0">
      <selection activeCell="A10" sqref="A10:J10"/>
    </sheetView>
  </sheetViews>
  <sheetFormatPr defaultRowHeight="15" x14ac:dyDescent="0.25"/>
  <cols>
    <col min="1" max="1" width="10.28515625" customWidth="1"/>
    <col min="9" max="9" width="10.7109375" customWidth="1"/>
  </cols>
  <sheetData>
    <row r="3" spans="1:10" x14ac:dyDescent="0.25">
      <c r="B3" t="s">
        <v>605</v>
      </c>
    </row>
    <row r="7" spans="1:10" ht="26.25" x14ac:dyDescent="0.4">
      <c r="A7" s="618" t="s">
        <v>604</v>
      </c>
      <c r="B7" s="619"/>
      <c r="C7" s="619"/>
      <c r="D7" s="619"/>
      <c r="E7" s="619"/>
      <c r="F7" s="619"/>
      <c r="G7" s="619"/>
      <c r="H7" s="619"/>
      <c r="I7" s="619"/>
      <c r="J7" s="42"/>
    </row>
    <row r="8" spans="1:10" x14ac:dyDescent="0.25">
      <c r="A8" s="620" t="s">
        <v>710</v>
      </c>
      <c r="B8" s="616"/>
      <c r="C8" s="616"/>
      <c r="D8" s="616"/>
      <c r="E8" s="616"/>
      <c r="F8" s="616"/>
      <c r="G8" s="616"/>
      <c r="H8" s="616"/>
      <c r="I8" s="616"/>
      <c r="J8" s="616"/>
    </row>
    <row r="9" spans="1:10" ht="22.5" customHeight="1" x14ac:dyDescent="0.25">
      <c r="A9" s="616"/>
      <c r="B9" s="616"/>
      <c r="C9" s="616"/>
      <c r="D9" s="616"/>
      <c r="E9" s="616"/>
      <c r="F9" s="616"/>
      <c r="G9" s="616"/>
      <c r="H9" s="616"/>
      <c r="I9" s="616"/>
      <c r="J9" s="616"/>
    </row>
    <row r="10" spans="1:10" ht="18.75" x14ac:dyDescent="0.3">
      <c r="A10" s="621" t="s">
        <v>596</v>
      </c>
      <c r="B10" s="622"/>
      <c r="C10" s="622"/>
      <c r="D10" s="622"/>
      <c r="E10" s="622"/>
      <c r="F10" s="622"/>
      <c r="G10" s="622"/>
      <c r="H10" s="622"/>
      <c r="I10" s="622"/>
      <c r="J10" s="622"/>
    </row>
    <row r="25" spans="1:9" ht="21" x14ac:dyDescent="0.35">
      <c r="A25" s="616" t="s">
        <v>607</v>
      </c>
      <c r="B25" s="616"/>
      <c r="C25" s="616"/>
      <c r="D25" s="616"/>
      <c r="E25" s="41"/>
      <c r="F25" s="41"/>
      <c r="G25" s="41"/>
    </row>
    <row r="26" spans="1:9" x14ac:dyDescent="0.25">
      <c r="A26" s="616" t="s">
        <v>606</v>
      </c>
      <c r="B26" s="616"/>
      <c r="C26" s="616"/>
      <c r="D26" s="616"/>
    </row>
    <row r="27" spans="1:9" x14ac:dyDescent="0.25">
      <c r="A27" s="616" t="s">
        <v>608</v>
      </c>
      <c r="B27" s="616"/>
      <c r="C27" s="616"/>
      <c r="D27" s="616"/>
    </row>
    <row r="32" spans="1:9" ht="21" customHeight="1" x14ac:dyDescent="0.35">
      <c r="A32" s="617" t="s">
        <v>711</v>
      </c>
      <c r="B32" s="616"/>
      <c r="C32" s="616"/>
      <c r="D32" s="616"/>
      <c r="E32" s="616"/>
      <c r="F32" s="616"/>
      <c r="G32" s="616"/>
      <c r="H32" s="616"/>
      <c r="I32" s="616"/>
    </row>
  </sheetData>
  <mergeCells count="7">
    <mergeCell ref="A25:D25"/>
    <mergeCell ref="A26:D26"/>
    <mergeCell ref="A27:D27"/>
    <mergeCell ref="A32:I32"/>
    <mergeCell ref="A7:I7"/>
    <mergeCell ref="A8:J9"/>
    <mergeCell ref="A10:J10"/>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14"/>
  <sheetViews>
    <sheetView tabSelected="1" view="pageBreakPreview" topLeftCell="A406" zoomScaleNormal="100" zoomScaleSheetLayoutView="100" workbookViewId="0">
      <selection activeCell="B411" sqref="B411"/>
    </sheetView>
  </sheetViews>
  <sheetFormatPr defaultColWidth="9.140625" defaultRowHeight="12.75" x14ac:dyDescent="0.2"/>
  <cols>
    <col min="1" max="1" width="6.5703125" style="29" customWidth="1"/>
    <col min="2" max="2" width="66.7109375" style="199" customWidth="1"/>
    <col min="3" max="3" width="12.7109375" style="106" customWidth="1"/>
    <col min="4" max="4" width="8.7109375" style="91" customWidth="1"/>
    <col min="5" max="5" width="9.85546875" style="92" customWidth="1"/>
    <col min="6" max="6" width="12.5703125" style="93" customWidth="1"/>
    <col min="7" max="16384" width="9.140625" style="1"/>
  </cols>
  <sheetData>
    <row r="1" spans="1:6" ht="20.45" customHeight="1" thickBot="1" x14ac:dyDescent="0.3">
      <c r="A1" s="624" t="s">
        <v>715</v>
      </c>
      <c r="B1" s="625"/>
      <c r="C1" s="625"/>
      <c r="D1" s="625"/>
      <c r="E1" s="625"/>
      <c r="F1" s="626"/>
    </row>
    <row r="2" spans="1:6" x14ac:dyDescent="0.2">
      <c r="A2" s="69"/>
      <c r="B2" s="50"/>
      <c r="C2" s="100"/>
      <c r="D2" s="74"/>
      <c r="E2" s="75"/>
      <c r="F2" s="76"/>
    </row>
    <row r="3" spans="1:6" ht="47.25" customHeight="1" x14ac:dyDescent="0.2">
      <c r="A3" s="296" t="s">
        <v>182</v>
      </c>
      <c r="B3" s="297" t="s">
        <v>183</v>
      </c>
      <c r="C3" s="298" t="s">
        <v>184</v>
      </c>
      <c r="D3" s="299" t="s">
        <v>185</v>
      </c>
      <c r="E3" s="300" t="s">
        <v>186</v>
      </c>
      <c r="F3" s="301" t="s">
        <v>187</v>
      </c>
    </row>
    <row r="4" spans="1:6" ht="36" customHeight="1" x14ac:dyDescent="0.2">
      <c r="A4" s="302"/>
      <c r="B4" s="623" t="s">
        <v>752</v>
      </c>
      <c r="C4" s="623"/>
      <c r="D4" s="623"/>
      <c r="E4" s="623"/>
      <c r="F4" s="623"/>
    </row>
    <row r="5" spans="1:6" ht="15.75" x14ac:dyDescent="0.2">
      <c r="A5" s="303" t="s">
        <v>177</v>
      </c>
      <c r="B5" s="304" t="s">
        <v>456</v>
      </c>
      <c r="C5" s="305"/>
      <c r="D5" s="306"/>
      <c r="E5" s="307"/>
      <c r="F5" s="308"/>
    </row>
    <row r="6" spans="1:6" ht="15.75" x14ac:dyDescent="0.2">
      <c r="A6" s="309"/>
      <c r="B6" s="310"/>
      <c r="C6" s="311"/>
      <c r="D6" s="312"/>
      <c r="E6" s="313"/>
      <c r="F6" s="314"/>
    </row>
    <row r="7" spans="1:6" ht="15.75" x14ac:dyDescent="0.2">
      <c r="A7" s="315" t="s">
        <v>178</v>
      </c>
      <c r="B7" s="316" t="s">
        <v>0</v>
      </c>
      <c r="C7" s="317"/>
      <c r="D7" s="318"/>
      <c r="E7" s="319"/>
      <c r="F7" s="320"/>
    </row>
    <row r="8" spans="1:6" ht="15.75" x14ac:dyDescent="0.2">
      <c r="A8" s="309"/>
      <c r="B8" s="310"/>
      <c r="C8" s="311"/>
      <c r="D8" s="312"/>
      <c r="E8" s="313"/>
      <c r="F8" s="314"/>
    </row>
    <row r="9" spans="1:6" ht="63" x14ac:dyDescent="0.2">
      <c r="A9" s="309" t="s">
        <v>209</v>
      </c>
      <c r="B9" s="310" t="s">
        <v>1</v>
      </c>
      <c r="C9" s="311"/>
      <c r="D9" s="312"/>
      <c r="E9" s="313"/>
      <c r="F9" s="314"/>
    </row>
    <row r="10" spans="1:6" ht="15.75" x14ac:dyDescent="0.2">
      <c r="A10" s="309"/>
      <c r="B10" s="310" t="s">
        <v>2</v>
      </c>
      <c r="C10" s="311"/>
      <c r="D10" s="312"/>
      <c r="E10" s="313"/>
      <c r="F10" s="314"/>
    </row>
    <row r="11" spans="1:6" ht="31.5" x14ac:dyDescent="0.2">
      <c r="A11" s="309"/>
      <c r="B11" s="310" t="s">
        <v>3</v>
      </c>
      <c r="C11" s="311"/>
      <c r="D11" s="312"/>
      <c r="E11" s="313"/>
      <c r="F11" s="314"/>
    </row>
    <row r="12" spans="1:6" ht="31.5" x14ac:dyDescent="0.2">
      <c r="A12" s="309"/>
      <c r="B12" s="310" t="s">
        <v>4</v>
      </c>
      <c r="C12" s="311"/>
      <c r="D12" s="312"/>
      <c r="E12" s="313"/>
      <c r="F12" s="314"/>
    </row>
    <row r="13" spans="1:6" ht="17.100000000000001" customHeight="1" x14ac:dyDescent="0.2">
      <c r="A13" s="309"/>
      <c r="B13" s="310" t="s">
        <v>5</v>
      </c>
      <c r="C13" s="311"/>
      <c r="D13" s="312"/>
      <c r="E13" s="313"/>
      <c r="F13" s="314"/>
    </row>
    <row r="14" spans="1:6" ht="31.5" x14ac:dyDescent="0.2">
      <c r="A14" s="321"/>
      <c r="B14" s="322" t="s">
        <v>7</v>
      </c>
      <c r="C14" s="511" t="s">
        <v>8</v>
      </c>
      <c r="D14" s="540">
        <v>1</v>
      </c>
      <c r="E14" s="541"/>
      <c r="F14" s="542">
        <f>E14*D14</f>
        <v>0</v>
      </c>
    </row>
    <row r="15" spans="1:6" ht="47.25" x14ac:dyDescent="0.2">
      <c r="A15" s="321" t="s">
        <v>210</v>
      </c>
      <c r="B15" s="322" t="s">
        <v>9</v>
      </c>
      <c r="C15" s="511" t="s">
        <v>8</v>
      </c>
      <c r="D15" s="540">
        <v>1</v>
      </c>
      <c r="E15" s="541"/>
      <c r="F15" s="542">
        <f>E15*D15</f>
        <v>0</v>
      </c>
    </row>
    <row r="16" spans="1:6" ht="47.25" x14ac:dyDescent="0.2">
      <c r="A16" s="321" t="s">
        <v>211</v>
      </c>
      <c r="B16" s="322" t="s">
        <v>10</v>
      </c>
      <c r="C16" s="323"/>
      <c r="D16" s="324"/>
      <c r="E16" s="325"/>
      <c r="F16" s="326"/>
    </row>
    <row r="17" spans="1:6" ht="15.75" x14ac:dyDescent="0.2">
      <c r="A17" s="321" t="s">
        <v>6</v>
      </c>
      <c r="B17" s="322" t="s">
        <v>11</v>
      </c>
      <c r="C17" s="323" t="s">
        <v>8</v>
      </c>
      <c r="D17" s="324">
        <v>1</v>
      </c>
      <c r="E17" s="325"/>
      <c r="F17" s="326">
        <f>E17*D17</f>
        <v>0</v>
      </c>
    </row>
    <row r="18" spans="1:6" ht="15.75" x14ac:dyDescent="0.2">
      <c r="A18" s="321"/>
      <c r="B18" s="322"/>
      <c r="C18" s="323"/>
      <c r="D18" s="324"/>
      <c r="E18" s="325"/>
      <c r="F18" s="326"/>
    </row>
    <row r="19" spans="1:6" ht="15.75" x14ac:dyDescent="0.2">
      <c r="A19" s="321"/>
      <c r="B19" s="327" t="s">
        <v>12</v>
      </c>
      <c r="C19" s="323"/>
      <c r="D19" s="324"/>
      <c r="E19" s="325"/>
      <c r="F19" s="326">
        <f>F17+F15+F14</f>
        <v>0</v>
      </c>
    </row>
    <row r="20" spans="1:6" ht="15.75" x14ac:dyDescent="0.2">
      <c r="A20" s="321"/>
      <c r="B20" s="322"/>
      <c r="C20" s="323"/>
      <c r="D20" s="324"/>
      <c r="E20" s="325"/>
      <c r="F20" s="326"/>
    </row>
    <row r="21" spans="1:6" ht="15.75" x14ac:dyDescent="0.2">
      <c r="A21" s="328" t="s">
        <v>200</v>
      </c>
      <c r="B21" s="329" t="s">
        <v>13</v>
      </c>
      <c r="C21" s="330"/>
      <c r="D21" s="331"/>
      <c r="E21" s="332"/>
      <c r="F21" s="333"/>
    </row>
    <row r="22" spans="1:6" ht="15.75" x14ac:dyDescent="0.2">
      <c r="A22" s="321"/>
      <c r="B22" s="322"/>
      <c r="C22" s="323"/>
      <c r="D22" s="324"/>
      <c r="E22" s="325"/>
      <c r="F22" s="326"/>
    </row>
    <row r="23" spans="1:6" ht="15.75" x14ac:dyDescent="0.2">
      <c r="A23" s="321" t="s">
        <v>213</v>
      </c>
      <c r="B23" s="322" t="s">
        <v>14</v>
      </c>
      <c r="C23" s="323"/>
      <c r="D23" s="324"/>
      <c r="E23" s="325"/>
      <c r="F23" s="326"/>
    </row>
    <row r="24" spans="1:6" ht="15.75" x14ac:dyDescent="0.2">
      <c r="A24" s="321"/>
      <c r="B24" s="322" t="s">
        <v>15</v>
      </c>
      <c r="C24" s="323"/>
      <c r="D24" s="324"/>
      <c r="E24" s="325"/>
      <c r="F24" s="326"/>
    </row>
    <row r="25" spans="1:6" ht="15.75" x14ac:dyDescent="0.2">
      <c r="A25" s="321"/>
      <c r="B25" s="322" t="s">
        <v>16</v>
      </c>
      <c r="C25" s="323"/>
      <c r="D25" s="324"/>
      <c r="E25" s="325"/>
      <c r="F25" s="326"/>
    </row>
    <row r="26" spans="1:6" ht="14.1" customHeight="1" x14ac:dyDescent="0.2">
      <c r="A26" s="321"/>
      <c r="B26" s="322" t="s">
        <v>17</v>
      </c>
      <c r="C26" s="323"/>
      <c r="D26" s="324"/>
      <c r="E26" s="325"/>
      <c r="F26" s="326"/>
    </row>
    <row r="27" spans="1:6" ht="15.75" x14ac:dyDescent="0.2">
      <c r="A27" s="321"/>
      <c r="B27" s="322" t="s">
        <v>18</v>
      </c>
      <c r="C27" s="323"/>
      <c r="D27" s="324"/>
      <c r="E27" s="325"/>
      <c r="F27" s="326"/>
    </row>
    <row r="28" spans="1:6" ht="12.6" customHeight="1" x14ac:dyDescent="0.2">
      <c r="A28" s="321"/>
      <c r="B28" s="322" t="s">
        <v>19</v>
      </c>
      <c r="C28" s="323"/>
      <c r="D28" s="324"/>
      <c r="E28" s="325"/>
      <c r="F28" s="326"/>
    </row>
    <row r="29" spans="1:6" ht="31.5" x14ac:dyDescent="0.2">
      <c r="A29" s="321"/>
      <c r="B29" s="322" t="s">
        <v>212</v>
      </c>
      <c r="C29" s="323"/>
      <c r="D29" s="324"/>
      <c r="E29" s="325"/>
      <c r="F29" s="326"/>
    </row>
    <row r="30" spans="1:6" ht="15.75" x14ac:dyDescent="0.2">
      <c r="A30" s="321"/>
      <c r="B30" s="322" t="s">
        <v>20</v>
      </c>
      <c r="C30" s="323"/>
      <c r="D30" s="324"/>
      <c r="E30" s="325"/>
      <c r="F30" s="326"/>
    </row>
    <row r="31" spans="1:6" ht="15.75" x14ac:dyDescent="0.2">
      <c r="A31" s="321"/>
      <c r="B31" s="322" t="s">
        <v>21</v>
      </c>
      <c r="C31" s="323"/>
      <c r="D31" s="324"/>
      <c r="E31" s="325"/>
      <c r="F31" s="326"/>
    </row>
    <row r="32" spans="1:6" ht="15.75" x14ac:dyDescent="0.2">
      <c r="A32" s="321" t="s">
        <v>6</v>
      </c>
      <c r="B32" s="322" t="s">
        <v>22</v>
      </c>
      <c r="C32" s="323" t="s">
        <v>8</v>
      </c>
      <c r="D32" s="324">
        <v>4</v>
      </c>
      <c r="E32" s="325"/>
      <c r="F32" s="326">
        <f>E32*D32</f>
        <v>0</v>
      </c>
    </row>
    <row r="33" spans="1:6" ht="15.75" x14ac:dyDescent="0.2">
      <c r="A33" s="321" t="s">
        <v>6</v>
      </c>
      <c r="B33" s="322" t="s">
        <v>23</v>
      </c>
      <c r="C33" s="323" t="s">
        <v>8</v>
      </c>
      <c r="D33" s="324">
        <v>2</v>
      </c>
      <c r="E33" s="325"/>
      <c r="F33" s="326">
        <f>E33*D33</f>
        <v>0</v>
      </c>
    </row>
    <row r="34" spans="1:6" ht="15.75" x14ac:dyDescent="0.2">
      <c r="A34" s="321"/>
      <c r="B34" s="322"/>
      <c r="C34" s="323"/>
      <c r="D34" s="324"/>
      <c r="E34" s="325"/>
      <c r="F34" s="326"/>
    </row>
    <row r="35" spans="1:6" ht="15.75" x14ac:dyDescent="0.2">
      <c r="A35" s="321"/>
      <c r="B35" s="327" t="s">
        <v>24</v>
      </c>
      <c r="C35" s="323"/>
      <c r="D35" s="324"/>
      <c r="E35" s="325"/>
      <c r="F35" s="326">
        <f>F33+F32</f>
        <v>0</v>
      </c>
    </row>
    <row r="36" spans="1:6" ht="15.75" x14ac:dyDescent="0.2">
      <c r="A36" s="321"/>
      <c r="B36" s="322"/>
      <c r="C36" s="323"/>
      <c r="D36" s="324"/>
      <c r="E36" s="325"/>
      <c r="F36" s="326"/>
    </row>
    <row r="37" spans="1:6" ht="15.75" x14ac:dyDescent="0.2">
      <c r="A37" s="328" t="s">
        <v>135</v>
      </c>
      <c r="B37" s="329" t="s">
        <v>25</v>
      </c>
      <c r="C37" s="330"/>
      <c r="D37" s="331"/>
      <c r="E37" s="332"/>
      <c r="F37" s="333"/>
    </row>
    <row r="38" spans="1:6" ht="15.75" x14ac:dyDescent="0.2">
      <c r="A38" s="321"/>
      <c r="B38" s="327"/>
      <c r="C38" s="323"/>
      <c r="D38" s="324"/>
      <c r="E38" s="325"/>
      <c r="F38" s="326"/>
    </row>
    <row r="39" spans="1:6" ht="63" x14ac:dyDescent="0.2">
      <c r="A39" s="321" t="s">
        <v>214</v>
      </c>
      <c r="B39" s="339" t="s">
        <v>207</v>
      </c>
      <c r="C39" s="335"/>
      <c r="D39" s="336"/>
      <c r="E39" s="337"/>
      <c r="F39" s="338"/>
    </row>
    <row r="40" spans="1:6" ht="51.6" customHeight="1" x14ac:dyDescent="0.2">
      <c r="A40" s="321"/>
      <c r="B40" s="339" t="s">
        <v>133</v>
      </c>
      <c r="C40" s="335"/>
      <c r="D40" s="336"/>
      <c r="E40" s="337"/>
      <c r="F40" s="338"/>
    </row>
    <row r="41" spans="1:6" ht="31.5" x14ac:dyDescent="0.2">
      <c r="A41" s="321"/>
      <c r="B41" s="339" t="s">
        <v>26</v>
      </c>
      <c r="C41" s="335"/>
      <c r="D41" s="336"/>
      <c r="E41" s="337"/>
      <c r="F41" s="338"/>
    </row>
    <row r="42" spans="1:6" ht="15.75" x14ac:dyDescent="0.2">
      <c r="A42" s="321" t="s">
        <v>6</v>
      </c>
      <c r="B42" s="339" t="s">
        <v>437</v>
      </c>
      <c r="C42" s="335" t="s">
        <v>28</v>
      </c>
      <c r="D42" s="336">
        <v>120</v>
      </c>
      <c r="E42" s="337"/>
      <c r="F42" s="338">
        <f>E42*D42</f>
        <v>0</v>
      </c>
    </row>
    <row r="43" spans="1:6" ht="31.5" x14ac:dyDescent="0.2">
      <c r="A43" s="321" t="s">
        <v>6</v>
      </c>
      <c r="B43" s="339" t="s">
        <v>436</v>
      </c>
      <c r="C43" s="256" t="s">
        <v>28</v>
      </c>
      <c r="D43" s="535">
        <v>40</v>
      </c>
      <c r="E43" s="536"/>
      <c r="F43" s="537">
        <f>E43*D43</f>
        <v>0</v>
      </c>
    </row>
    <row r="44" spans="1:6" ht="31.5" x14ac:dyDescent="0.2">
      <c r="A44" s="321" t="s">
        <v>6</v>
      </c>
      <c r="B44" s="339" t="s">
        <v>206</v>
      </c>
      <c r="C44" s="256" t="s">
        <v>28</v>
      </c>
      <c r="D44" s="535">
        <v>150</v>
      </c>
      <c r="E44" s="536"/>
      <c r="F44" s="537">
        <f>E44*D44</f>
        <v>0</v>
      </c>
    </row>
    <row r="45" spans="1:6" ht="31.5" x14ac:dyDescent="0.2">
      <c r="A45" s="340" t="s">
        <v>215</v>
      </c>
      <c r="B45" s="339" t="s">
        <v>134</v>
      </c>
      <c r="C45" s="256" t="s">
        <v>28</v>
      </c>
      <c r="D45" s="535">
        <v>100</v>
      </c>
      <c r="E45" s="536"/>
      <c r="F45" s="537">
        <f>E45*D45</f>
        <v>0</v>
      </c>
    </row>
    <row r="46" spans="1:6" ht="146.25" customHeight="1" x14ac:dyDescent="0.2">
      <c r="A46" s="340" t="s">
        <v>216</v>
      </c>
      <c r="B46" s="339" t="s">
        <v>136</v>
      </c>
      <c r="C46" s="335"/>
      <c r="D46" s="336"/>
      <c r="E46" s="337"/>
      <c r="F46" s="338"/>
    </row>
    <row r="47" spans="1:6" ht="31.5" x14ac:dyDescent="0.2">
      <c r="A47" s="321" t="s">
        <v>6</v>
      </c>
      <c r="B47" s="339" t="s">
        <v>686</v>
      </c>
      <c r="C47" s="256" t="s">
        <v>27</v>
      </c>
      <c r="D47" s="535">
        <v>700</v>
      </c>
      <c r="E47" s="536"/>
      <c r="F47" s="537">
        <f>D47*E47</f>
        <v>0</v>
      </c>
    </row>
    <row r="48" spans="1:6" ht="15.75" x14ac:dyDescent="0.2">
      <c r="A48" s="321" t="s">
        <v>217</v>
      </c>
      <c r="B48" s="339" t="s">
        <v>631</v>
      </c>
      <c r="C48" s="335"/>
      <c r="D48" s="336"/>
      <c r="E48" s="337"/>
      <c r="F48" s="338"/>
    </row>
    <row r="49" spans="1:6" ht="15.75" x14ac:dyDescent="0.2">
      <c r="A49" s="341"/>
      <c r="B49" s="339"/>
      <c r="C49" s="335"/>
      <c r="D49" s="336"/>
      <c r="E49" s="337"/>
      <c r="F49" s="337"/>
    </row>
    <row r="50" spans="1:6" ht="23.25" customHeight="1" x14ac:dyDescent="0.2">
      <c r="A50" s="321" t="s">
        <v>6</v>
      </c>
      <c r="B50" s="339" t="s">
        <v>613</v>
      </c>
      <c r="C50" s="335" t="s">
        <v>27</v>
      </c>
      <c r="D50" s="336">
        <v>700</v>
      </c>
      <c r="E50" s="337"/>
      <c r="F50" s="338">
        <f>E50*D50</f>
        <v>0</v>
      </c>
    </row>
    <row r="51" spans="1:6" ht="15.75" x14ac:dyDescent="0.2">
      <c r="A51" s="321"/>
      <c r="B51" s="339"/>
      <c r="C51" s="335"/>
      <c r="D51" s="336"/>
      <c r="E51" s="337"/>
      <c r="F51" s="338"/>
    </row>
    <row r="52" spans="1:6" ht="47.25" x14ac:dyDescent="0.2">
      <c r="A52" s="321" t="s">
        <v>218</v>
      </c>
      <c r="B52" s="339" t="s">
        <v>247</v>
      </c>
      <c r="C52" s="256" t="s">
        <v>27</v>
      </c>
      <c r="D52" s="538">
        <v>700</v>
      </c>
      <c r="E52" s="539"/>
      <c r="F52" s="537">
        <f>E52*D52</f>
        <v>0</v>
      </c>
    </row>
    <row r="53" spans="1:6" ht="63" x14ac:dyDescent="0.2">
      <c r="A53" s="321" t="s">
        <v>219</v>
      </c>
      <c r="B53" s="339" t="s">
        <v>29</v>
      </c>
      <c r="C53" s="335"/>
      <c r="D53" s="336"/>
      <c r="E53" s="337"/>
      <c r="F53" s="338"/>
    </row>
    <row r="54" spans="1:6" ht="47.25" x14ac:dyDescent="0.2">
      <c r="A54" s="321"/>
      <c r="B54" s="339" t="s">
        <v>30</v>
      </c>
      <c r="C54" s="335"/>
      <c r="D54" s="336"/>
      <c r="E54" s="337"/>
      <c r="F54" s="338"/>
    </row>
    <row r="55" spans="1:6" ht="15.75" x14ac:dyDescent="0.2">
      <c r="A55" s="321" t="s">
        <v>6</v>
      </c>
      <c r="B55" s="339" t="s">
        <v>31</v>
      </c>
      <c r="C55" s="335" t="s">
        <v>27</v>
      </c>
      <c r="D55" s="336">
        <v>100</v>
      </c>
      <c r="E55" s="337"/>
      <c r="F55" s="338">
        <f>E55*D55</f>
        <v>0</v>
      </c>
    </row>
    <row r="56" spans="1:6" ht="15.75" x14ac:dyDescent="0.2">
      <c r="A56" s="321"/>
      <c r="B56" s="334" t="s">
        <v>32</v>
      </c>
      <c r="C56" s="335"/>
      <c r="D56" s="336"/>
      <c r="E56" s="337"/>
      <c r="F56" s="338">
        <f>F55+F52+F51+F50+F47+F45+F44+F43+F42</f>
        <v>0</v>
      </c>
    </row>
    <row r="57" spans="1:6" ht="15.75" x14ac:dyDescent="0.2">
      <c r="A57" s="321"/>
      <c r="B57" s="327" t="s">
        <v>33</v>
      </c>
      <c r="C57" s="323"/>
      <c r="D57" s="324"/>
      <c r="E57" s="325"/>
      <c r="F57" s="326"/>
    </row>
    <row r="58" spans="1:6" ht="15.75" x14ac:dyDescent="0.2">
      <c r="A58" s="321"/>
      <c r="B58" s="322"/>
      <c r="C58" s="323"/>
      <c r="D58" s="324"/>
      <c r="E58" s="325"/>
      <c r="F58" s="326"/>
    </row>
    <row r="59" spans="1:6" ht="15.75" x14ac:dyDescent="0.2">
      <c r="A59" s="321"/>
      <c r="B59" s="327" t="s">
        <v>0</v>
      </c>
      <c r="C59" s="323"/>
      <c r="D59" s="324"/>
      <c r="E59" s="325"/>
      <c r="F59" s="326">
        <f>F19</f>
        <v>0</v>
      </c>
    </row>
    <row r="60" spans="1:6" ht="15.75" x14ac:dyDescent="0.2">
      <c r="A60" s="321"/>
      <c r="B60" s="327" t="s">
        <v>13</v>
      </c>
      <c r="C60" s="323"/>
      <c r="D60" s="324"/>
      <c r="E60" s="325"/>
      <c r="F60" s="326">
        <f>F35</f>
        <v>0</v>
      </c>
    </row>
    <row r="61" spans="1:6" ht="15.75" x14ac:dyDescent="0.2">
      <c r="A61" s="321"/>
      <c r="B61" s="327" t="s">
        <v>25</v>
      </c>
      <c r="C61" s="323"/>
      <c r="D61" s="324"/>
      <c r="E61" s="325"/>
      <c r="F61" s="326">
        <f>F56</f>
        <v>0</v>
      </c>
    </row>
    <row r="62" spans="1:6" ht="15.75" x14ac:dyDescent="0.2">
      <c r="A62" s="321"/>
      <c r="B62" s="322"/>
      <c r="C62" s="323"/>
      <c r="D62" s="324"/>
      <c r="E62" s="325"/>
      <c r="F62" s="326"/>
    </row>
    <row r="63" spans="1:6" ht="15.75" x14ac:dyDescent="0.2">
      <c r="A63" s="328"/>
      <c r="B63" s="329" t="s">
        <v>34</v>
      </c>
      <c r="C63" s="330"/>
      <c r="D63" s="331"/>
      <c r="E63" s="332"/>
      <c r="F63" s="333">
        <f>F59+F60+F61</f>
        <v>0</v>
      </c>
    </row>
    <row r="64" spans="1:6" ht="15.75" x14ac:dyDescent="0.2">
      <c r="A64" s="321"/>
      <c r="B64" s="322"/>
      <c r="C64" s="323"/>
      <c r="D64" s="324"/>
      <c r="E64" s="325"/>
      <c r="F64" s="326"/>
    </row>
    <row r="65" spans="1:6" ht="47.25" x14ac:dyDescent="0.2">
      <c r="A65" s="343" t="s">
        <v>173</v>
      </c>
      <c r="B65" s="344" t="s">
        <v>438</v>
      </c>
      <c r="C65" s="345"/>
      <c r="D65" s="346"/>
      <c r="E65" s="347"/>
      <c r="F65" s="348"/>
    </row>
    <row r="66" spans="1:6" ht="15.75" x14ac:dyDescent="0.2">
      <c r="A66" s="349"/>
      <c r="B66" s="350"/>
      <c r="C66" s="351"/>
      <c r="D66" s="352"/>
      <c r="E66" s="353"/>
      <c r="F66" s="354"/>
    </row>
    <row r="67" spans="1:6" ht="15.75" x14ac:dyDescent="0.2">
      <c r="A67" s="355" t="s">
        <v>179</v>
      </c>
      <c r="B67" s="356" t="s">
        <v>0</v>
      </c>
      <c r="C67" s="357"/>
      <c r="D67" s="358"/>
      <c r="E67" s="359"/>
      <c r="F67" s="360"/>
    </row>
    <row r="68" spans="1:6" ht="15.75" x14ac:dyDescent="0.2">
      <c r="A68" s="349"/>
      <c r="B68" s="289"/>
      <c r="C68" s="351"/>
      <c r="D68" s="352"/>
      <c r="E68" s="353"/>
      <c r="F68" s="354"/>
    </row>
    <row r="69" spans="1:6" ht="15.75" x14ac:dyDescent="0.2">
      <c r="A69" s="349" t="s">
        <v>220</v>
      </c>
      <c r="B69" s="350" t="s">
        <v>137</v>
      </c>
      <c r="C69" s="361"/>
      <c r="D69" s="362"/>
      <c r="E69" s="363"/>
      <c r="F69" s="364"/>
    </row>
    <row r="70" spans="1:6" ht="30.6" customHeight="1" x14ac:dyDescent="0.2">
      <c r="A70" s="349"/>
      <c r="B70" s="289" t="s">
        <v>138</v>
      </c>
      <c r="C70" s="361"/>
      <c r="D70" s="362"/>
      <c r="E70" s="363"/>
      <c r="F70" s="364"/>
    </row>
    <row r="71" spans="1:6" ht="15.75" x14ac:dyDescent="0.2">
      <c r="A71" s="349"/>
      <c r="B71" s="289" t="s">
        <v>139</v>
      </c>
      <c r="C71" s="361" t="s">
        <v>27</v>
      </c>
      <c r="D71" s="362">
        <v>335</v>
      </c>
      <c r="E71" s="363"/>
      <c r="F71" s="354">
        <f>D71*E71</f>
        <v>0</v>
      </c>
    </row>
    <row r="72" spans="1:6" ht="15.75" x14ac:dyDescent="0.2">
      <c r="A72" s="349"/>
      <c r="B72" s="289"/>
      <c r="C72" s="361"/>
      <c r="D72" s="362"/>
      <c r="E72" s="363"/>
      <c r="F72" s="354"/>
    </row>
    <row r="73" spans="1:6" ht="15.75" x14ac:dyDescent="0.2">
      <c r="A73" s="365" t="s">
        <v>236</v>
      </c>
      <c r="B73" s="350" t="s">
        <v>188</v>
      </c>
      <c r="C73" s="361"/>
      <c r="D73" s="362"/>
      <c r="E73" s="363"/>
      <c r="F73" s="364"/>
    </row>
    <row r="74" spans="1:6" ht="78.75" x14ac:dyDescent="0.2">
      <c r="A74" s="349"/>
      <c r="B74" s="289" t="s">
        <v>189</v>
      </c>
      <c r="C74" s="361"/>
      <c r="D74" s="362"/>
      <c r="E74" s="363"/>
      <c r="F74" s="364"/>
    </row>
    <row r="75" spans="1:6" ht="15.75" x14ac:dyDescent="0.2">
      <c r="A75" s="349"/>
      <c r="B75" s="289" t="s">
        <v>190</v>
      </c>
      <c r="C75" s="361" t="s">
        <v>191</v>
      </c>
      <c r="D75" s="362">
        <v>135</v>
      </c>
      <c r="E75" s="363"/>
      <c r="F75" s="354">
        <f>D75*E75</f>
        <v>0</v>
      </c>
    </row>
    <row r="76" spans="1:6" ht="15.75" x14ac:dyDescent="0.2">
      <c r="A76" s="349"/>
      <c r="B76" s="289"/>
      <c r="C76" s="361"/>
      <c r="D76" s="362"/>
      <c r="E76" s="363"/>
      <c r="F76" s="364"/>
    </row>
    <row r="77" spans="1:6" ht="15.75" x14ac:dyDescent="0.2">
      <c r="A77" s="349"/>
      <c r="B77" s="350" t="s">
        <v>192</v>
      </c>
      <c r="C77" s="366"/>
      <c r="D77" s="289"/>
      <c r="E77" s="363"/>
      <c r="F77" s="354">
        <f>SUM(F69:F75)</f>
        <v>0</v>
      </c>
    </row>
    <row r="78" spans="1:6" ht="15.75" x14ac:dyDescent="0.2">
      <c r="A78" s="349"/>
      <c r="B78" s="350"/>
      <c r="C78" s="366"/>
      <c r="D78" s="289"/>
      <c r="E78" s="363"/>
      <c r="F78" s="364"/>
    </row>
    <row r="79" spans="1:6" ht="15.75" x14ac:dyDescent="0.2">
      <c r="A79" s="355" t="s">
        <v>239</v>
      </c>
      <c r="B79" s="356" t="s">
        <v>94</v>
      </c>
      <c r="C79" s="367"/>
      <c r="D79" s="368"/>
      <c r="E79" s="369"/>
      <c r="F79" s="370"/>
    </row>
    <row r="80" spans="1:6" ht="15.75" x14ac:dyDescent="0.2">
      <c r="A80" s="349"/>
      <c r="B80" s="289"/>
      <c r="C80" s="361"/>
      <c r="D80" s="362"/>
      <c r="E80" s="363"/>
      <c r="F80" s="364"/>
    </row>
    <row r="81" spans="1:6" ht="31.5" x14ac:dyDescent="0.2">
      <c r="A81" s="349" t="s">
        <v>221</v>
      </c>
      <c r="B81" s="289" t="s">
        <v>143</v>
      </c>
      <c r="C81" s="361"/>
      <c r="D81" s="362"/>
      <c r="E81" s="363"/>
      <c r="F81" s="364"/>
    </row>
    <row r="82" spans="1:6" ht="157.5" x14ac:dyDescent="0.2">
      <c r="A82" s="349"/>
      <c r="B82" s="289" t="s">
        <v>144</v>
      </c>
      <c r="C82" s="361"/>
      <c r="D82" s="362"/>
      <c r="E82" s="363"/>
      <c r="F82" s="364"/>
    </row>
    <row r="83" spans="1:6" ht="15.75" x14ac:dyDescent="0.2">
      <c r="A83" s="349"/>
      <c r="B83" s="289" t="s">
        <v>145</v>
      </c>
      <c r="C83" s="361" t="s">
        <v>27</v>
      </c>
      <c r="D83" s="362">
        <v>580</v>
      </c>
      <c r="E83" s="363"/>
      <c r="F83" s="354">
        <f>D83*E83</f>
        <v>0</v>
      </c>
    </row>
    <row r="84" spans="1:6" ht="15.75" x14ac:dyDescent="0.2">
      <c r="A84" s="349"/>
      <c r="B84" s="289"/>
      <c r="C84" s="361"/>
      <c r="D84" s="362"/>
      <c r="E84" s="363"/>
      <c r="F84" s="354"/>
    </row>
    <row r="85" spans="1:6" ht="15.75" x14ac:dyDescent="0.2">
      <c r="A85" s="371"/>
      <c r="B85" s="372" t="s">
        <v>193</v>
      </c>
      <c r="C85" s="373"/>
      <c r="D85" s="374"/>
      <c r="E85" s="375"/>
      <c r="F85" s="376">
        <f>SUM(F80:F83)</f>
        <v>0</v>
      </c>
    </row>
    <row r="86" spans="1:6" ht="15.75" x14ac:dyDescent="0.2">
      <c r="A86" s="349"/>
      <c r="B86" s="350"/>
      <c r="C86" s="366"/>
      <c r="D86" s="289"/>
      <c r="E86" s="363"/>
      <c r="F86" s="354"/>
    </row>
    <row r="87" spans="1:6" ht="15.75" x14ac:dyDescent="0.2">
      <c r="A87" s="355" t="s">
        <v>224</v>
      </c>
      <c r="B87" s="356" t="s">
        <v>194</v>
      </c>
      <c r="C87" s="367"/>
      <c r="D87" s="368"/>
      <c r="E87" s="369"/>
      <c r="F87" s="360"/>
    </row>
    <row r="88" spans="1:6" ht="15.75" x14ac:dyDescent="0.2">
      <c r="A88" s="349"/>
      <c r="B88" s="350"/>
      <c r="C88" s="361"/>
      <c r="D88" s="362"/>
      <c r="E88" s="363"/>
      <c r="F88" s="364"/>
    </row>
    <row r="89" spans="1:6" ht="31.5" x14ac:dyDescent="0.2">
      <c r="A89" s="349" t="s">
        <v>225</v>
      </c>
      <c r="B89" s="350" t="s">
        <v>147</v>
      </c>
      <c r="C89" s="361"/>
      <c r="D89" s="362"/>
      <c r="E89" s="363"/>
      <c r="F89" s="364"/>
    </row>
    <row r="90" spans="1:6" ht="252" x14ac:dyDescent="0.2">
      <c r="A90" s="349"/>
      <c r="B90" s="289" t="s">
        <v>148</v>
      </c>
      <c r="C90" s="361"/>
      <c r="D90" s="362"/>
      <c r="E90" s="363"/>
      <c r="F90" s="364"/>
    </row>
    <row r="91" spans="1:6" ht="15.75" x14ac:dyDescent="0.2">
      <c r="A91" s="349"/>
      <c r="B91" s="289" t="s">
        <v>149</v>
      </c>
      <c r="C91" s="361"/>
      <c r="D91" s="362"/>
      <c r="E91" s="363"/>
      <c r="F91" s="364"/>
    </row>
    <row r="92" spans="1:6" ht="15.75" x14ac:dyDescent="0.2">
      <c r="A92" s="349" t="s">
        <v>195</v>
      </c>
      <c r="B92" s="289" t="s">
        <v>150</v>
      </c>
      <c r="C92" s="361" t="s">
        <v>28</v>
      </c>
      <c r="D92" s="362">
        <v>120</v>
      </c>
      <c r="E92" s="363"/>
      <c r="F92" s="354">
        <f>D92*E92</f>
        <v>0</v>
      </c>
    </row>
    <row r="93" spans="1:6" ht="15.75" x14ac:dyDescent="0.2">
      <c r="A93" s="349"/>
      <c r="B93" s="289"/>
      <c r="C93" s="361"/>
      <c r="D93" s="362"/>
      <c r="E93" s="363"/>
      <c r="F93" s="354"/>
    </row>
    <row r="94" spans="1:6" ht="63" x14ac:dyDescent="0.2">
      <c r="A94" s="349" t="s">
        <v>443</v>
      </c>
      <c r="B94" s="350" t="s">
        <v>203</v>
      </c>
      <c r="C94" s="361"/>
      <c r="D94" s="362"/>
      <c r="E94" s="363"/>
      <c r="F94" s="354"/>
    </row>
    <row r="95" spans="1:6" ht="15.75" x14ac:dyDescent="0.25">
      <c r="A95" s="377"/>
      <c r="B95" s="336"/>
      <c r="C95" s="335"/>
      <c r="D95" s="336"/>
      <c r="E95" s="336"/>
      <c r="F95" s="338"/>
    </row>
    <row r="96" spans="1:6" ht="157.5" x14ac:dyDescent="0.25">
      <c r="A96" s="378"/>
      <c r="B96" s="379" t="s">
        <v>153</v>
      </c>
      <c r="C96" s="361"/>
      <c r="D96" s="362"/>
      <c r="E96" s="363"/>
      <c r="F96" s="354"/>
    </row>
    <row r="97" spans="1:6" ht="15.75" x14ac:dyDescent="0.2">
      <c r="A97" s="349"/>
      <c r="B97" s="289" t="s">
        <v>154</v>
      </c>
      <c r="C97" s="361" t="s">
        <v>27</v>
      </c>
      <c r="D97" s="362">
        <v>140</v>
      </c>
      <c r="E97" s="363"/>
      <c r="F97" s="354">
        <f>D97*E97</f>
        <v>0</v>
      </c>
    </row>
    <row r="98" spans="1:6" ht="15.75" x14ac:dyDescent="0.2">
      <c r="A98" s="349"/>
      <c r="B98" s="289" t="s">
        <v>632</v>
      </c>
      <c r="C98" s="361" t="s">
        <v>27</v>
      </c>
      <c r="D98" s="362">
        <v>30</v>
      </c>
      <c r="E98" s="363"/>
      <c r="F98" s="354">
        <f>E98*D98</f>
        <v>0</v>
      </c>
    </row>
    <row r="99" spans="1:6" ht="31.5" x14ac:dyDescent="0.2">
      <c r="A99" s="349" t="s">
        <v>444</v>
      </c>
      <c r="B99" s="334" t="s">
        <v>602</v>
      </c>
      <c r="C99" s="335"/>
      <c r="D99" s="336"/>
      <c r="E99" s="336"/>
      <c r="F99" s="338"/>
    </row>
    <row r="100" spans="1:6" ht="180" customHeight="1" x14ac:dyDescent="0.2">
      <c r="A100" s="349"/>
      <c r="B100" s="339" t="s">
        <v>603</v>
      </c>
      <c r="C100" s="335"/>
      <c r="D100" s="336"/>
      <c r="E100" s="336"/>
      <c r="F100" s="338"/>
    </row>
    <row r="101" spans="1:6" ht="15.75" x14ac:dyDescent="0.2">
      <c r="A101" s="321"/>
      <c r="B101" s="339" t="s">
        <v>202</v>
      </c>
      <c r="C101" s="335" t="s">
        <v>27</v>
      </c>
      <c r="D101" s="336">
        <v>300</v>
      </c>
      <c r="E101" s="336"/>
      <c r="F101" s="338">
        <f>E101*D101</f>
        <v>0</v>
      </c>
    </row>
    <row r="102" spans="1:6" ht="63" x14ac:dyDescent="0.2">
      <c r="A102" s="321" t="s">
        <v>445</v>
      </c>
      <c r="B102" s="334" t="s">
        <v>439</v>
      </c>
      <c r="C102" s="335"/>
      <c r="D102" s="336"/>
      <c r="E102" s="336"/>
      <c r="F102" s="380"/>
    </row>
    <row r="103" spans="1:6" ht="47.25" x14ac:dyDescent="0.2">
      <c r="A103" s="321"/>
      <c r="B103" s="339" t="s">
        <v>204</v>
      </c>
      <c r="C103" s="335"/>
      <c r="D103" s="336"/>
      <c r="E103" s="336"/>
      <c r="F103" s="380"/>
    </row>
    <row r="104" spans="1:6" ht="63" x14ac:dyDescent="0.2">
      <c r="A104" s="321"/>
      <c r="B104" s="339" t="s">
        <v>164</v>
      </c>
      <c r="C104" s="335"/>
      <c r="D104" s="336"/>
      <c r="E104" s="336"/>
      <c r="F104" s="380"/>
    </row>
    <row r="105" spans="1:6" ht="47.25" x14ac:dyDescent="0.2">
      <c r="A105" s="321"/>
      <c r="B105" s="339" t="s">
        <v>722</v>
      </c>
      <c r="C105" s="335" t="s">
        <v>36</v>
      </c>
      <c r="D105" s="336">
        <v>70</v>
      </c>
      <c r="E105" s="336"/>
      <c r="F105" s="380">
        <f>E105*D105</f>
        <v>0</v>
      </c>
    </row>
    <row r="106" spans="1:6" ht="15.75" x14ac:dyDescent="0.2">
      <c r="A106" s="349"/>
      <c r="B106" s="362"/>
      <c r="C106" s="361"/>
      <c r="D106" s="362"/>
      <c r="E106" s="381"/>
      <c r="F106" s="354"/>
    </row>
    <row r="107" spans="1:6" ht="15.75" x14ac:dyDescent="0.2">
      <c r="A107" s="349"/>
      <c r="B107" s="350" t="s">
        <v>197</v>
      </c>
      <c r="C107" s="366"/>
      <c r="D107" s="289"/>
      <c r="E107" s="381"/>
      <c r="F107" s="354">
        <f>F105+F101+F98+F97+F92</f>
        <v>0</v>
      </c>
    </row>
    <row r="108" spans="1:6" ht="15.75" x14ac:dyDescent="0.2">
      <c r="A108" s="349"/>
      <c r="B108" s="350"/>
      <c r="C108" s="366"/>
      <c r="D108" s="289"/>
      <c r="E108" s="381"/>
      <c r="F108" s="354"/>
    </row>
    <row r="109" spans="1:6" ht="15.75" x14ac:dyDescent="0.2">
      <c r="A109" s="349"/>
      <c r="B109" s="632" t="s">
        <v>198</v>
      </c>
      <c r="C109" s="632"/>
      <c r="D109" s="632"/>
      <c r="E109" s="632"/>
      <c r="F109" s="354"/>
    </row>
    <row r="110" spans="1:6" ht="15.75" x14ac:dyDescent="0.2">
      <c r="A110" s="365"/>
      <c r="B110" s="350"/>
      <c r="C110" s="361"/>
      <c r="D110" s="362"/>
      <c r="E110" s="381"/>
      <c r="F110" s="354"/>
    </row>
    <row r="111" spans="1:6" ht="15.75" x14ac:dyDescent="0.2">
      <c r="A111" s="365"/>
      <c r="B111" s="350" t="s">
        <v>0</v>
      </c>
      <c r="C111" s="361"/>
      <c r="D111" s="362"/>
      <c r="E111" s="381"/>
      <c r="F111" s="354">
        <f>F77</f>
        <v>0</v>
      </c>
    </row>
    <row r="112" spans="1:6" ht="15.75" x14ac:dyDescent="0.2">
      <c r="A112" s="365"/>
      <c r="B112" s="350" t="s">
        <v>94</v>
      </c>
      <c r="C112" s="361"/>
      <c r="D112" s="362"/>
      <c r="E112" s="381"/>
      <c r="F112" s="354">
        <f>F85</f>
        <v>0</v>
      </c>
    </row>
    <row r="113" spans="1:6" ht="15.75" x14ac:dyDescent="0.2">
      <c r="A113" s="365"/>
      <c r="B113" s="350" t="s">
        <v>194</v>
      </c>
      <c r="C113" s="361"/>
      <c r="D113" s="362"/>
      <c r="E113" s="381"/>
      <c r="F113" s="354">
        <f>F107</f>
        <v>0</v>
      </c>
    </row>
    <row r="114" spans="1:6" ht="30.95" customHeight="1" x14ac:dyDescent="0.2">
      <c r="A114" s="355"/>
      <c r="B114" s="633" t="s">
        <v>440</v>
      </c>
      <c r="C114" s="634"/>
      <c r="D114" s="634"/>
      <c r="E114" s="634"/>
      <c r="F114" s="360">
        <f>F113+F112+F111</f>
        <v>0</v>
      </c>
    </row>
    <row r="115" spans="1:6" ht="15.75" x14ac:dyDescent="0.2">
      <c r="A115" s="349"/>
      <c r="B115" s="289"/>
      <c r="C115" s="361"/>
      <c r="D115" s="362"/>
      <c r="E115" s="381"/>
      <c r="F115" s="354"/>
    </row>
    <row r="116" spans="1:6" ht="15.75" x14ac:dyDescent="0.2">
      <c r="A116" s="343" t="s">
        <v>158</v>
      </c>
      <c r="B116" s="290" t="s">
        <v>128</v>
      </c>
      <c r="C116" s="382"/>
      <c r="D116" s="383"/>
      <c r="E116" s="384"/>
      <c r="F116" s="348"/>
    </row>
    <row r="117" spans="1:6" ht="15.75" x14ac:dyDescent="0.2">
      <c r="A117" s="371"/>
      <c r="B117" s="372"/>
      <c r="C117" s="385"/>
      <c r="D117" s="386"/>
      <c r="E117" s="387"/>
      <c r="F117" s="376"/>
    </row>
    <row r="118" spans="1:6" ht="15.75" x14ac:dyDescent="0.2">
      <c r="A118" s="355" t="s">
        <v>146</v>
      </c>
      <c r="B118" s="356" t="s">
        <v>35</v>
      </c>
      <c r="C118" s="367"/>
      <c r="D118" s="368"/>
      <c r="E118" s="388"/>
      <c r="F118" s="360"/>
    </row>
    <row r="119" spans="1:6" ht="47.25" x14ac:dyDescent="0.2">
      <c r="A119" s="349" t="s">
        <v>446</v>
      </c>
      <c r="B119" s="334" t="s">
        <v>441</v>
      </c>
      <c r="C119" s="335"/>
      <c r="D119" s="336"/>
      <c r="E119" s="337"/>
      <c r="F119" s="338"/>
    </row>
    <row r="120" spans="1:6" ht="31.5" x14ac:dyDescent="0.2">
      <c r="A120" s="321"/>
      <c r="B120" s="339" t="s">
        <v>226</v>
      </c>
      <c r="C120" s="335"/>
      <c r="D120" s="336"/>
      <c r="E120" s="337"/>
      <c r="F120" s="338"/>
    </row>
    <row r="121" spans="1:6" ht="31.5" x14ac:dyDescent="0.2">
      <c r="A121" s="321"/>
      <c r="B121" s="339" t="s">
        <v>45</v>
      </c>
      <c r="C121" s="335"/>
      <c r="D121" s="336"/>
      <c r="E121" s="337"/>
      <c r="F121" s="338"/>
    </row>
    <row r="122" spans="1:6" ht="31.5" x14ac:dyDescent="0.2">
      <c r="A122" s="321"/>
      <c r="B122" s="339" t="s">
        <v>53</v>
      </c>
      <c r="C122" s="335"/>
      <c r="D122" s="336"/>
      <c r="E122" s="337"/>
      <c r="F122" s="338"/>
    </row>
    <row r="123" spans="1:6" ht="15.75" x14ac:dyDescent="0.2">
      <c r="A123" s="349"/>
      <c r="B123" s="339" t="s">
        <v>633</v>
      </c>
      <c r="C123" s="335" t="s">
        <v>36</v>
      </c>
      <c r="D123" s="336">
        <v>100</v>
      </c>
      <c r="E123" s="337"/>
      <c r="F123" s="338">
        <f>E123*D123</f>
        <v>0</v>
      </c>
    </row>
    <row r="124" spans="1:6" ht="15.75" x14ac:dyDescent="0.2">
      <c r="A124" s="321" t="s">
        <v>502</v>
      </c>
      <c r="B124" s="334" t="s">
        <v>37</v>
      </c>
      <c r="C124" s="335" t="s">
        <v>36</v>
      </c>
      <c r="D124" s="336">
        <v>100</v>
      </c>
      <c r="E124" s="337"/>
      <c r="F124" s="338">
        <f>E124*D124</f>
        <v>0</v>
      </c>
    </row>
    <row r="125" spans="1:6" ht="53.25" customHeight="1" x14ac:dyDescent="0.2">
      <c r="A125" s="321" t="s">
        <v>503</v>
      </c>
      <c r="B125" s="334" t="s">
        <v>38</v>
      </c>
      <c r="C125" s="256" t="s">
        <v>28</v>
      </c>
      <c r="D125" s="535">
        <v>6</v>
      </c>
      <c r="E125" s="536"/>
      <c r="F125" s="537">
        <f>E125*D125</f>
        <v>0</v>
      </c>
    </row>
    <row r="126" spans="1:6" ht="15.75" x14ac:dyDescent="0.2">
      <c r="A126" s="321"/>
      <c r="B126" s="334" t="s">
        <v>716</v>
      </c>
      <c r="C126" s="335"/>
      <c r="D126" s="336"/>
      <c r="E126" s="337"/>
      <c r="F126" s="338">
        <f>F125+F124+F123</f>
        <v>0</v>
      </c>
    </row>
    <row r="127" spans="1:6" ht="15.75" x14ac:dyDescent="0.2">
      <c r="A127" s="321"/>
      <c r="B127" s="339"/>
      <c r="C127" s="335"/>
      <c r="D127" s="336"/>
      <c r="E127" s="337"/>
      <c r="F127" s="338"/>
    </row>
    <row r="128" spans="1:6" ht="15.75" x14ac:dyDescent="0.2">
      <c r="A128" s="328" t="s">
        <v>151</v>
      </c>
      <c r="B128" s="389" t="s">
        <v>40</v>
      </c>
      <c r="C128" s="390"/>
      <c r="D128" s="391"/>
      <c r="E128" s="392"/>
      <c r="F128" s="393"/>
    </row>
    <row r="129" spans="1:6" ht="15.75" x14ac:dyDescent="0.2">
      <c r="A129" s="321"/>
      <c r="B129" s="339"/>
      <c r="C129" s="335"/>
      <c r="D129" s="336"/>
      <c r="E129" s="337"/>
      <c r="F129" s="338"/>
    </row>
    <row r="130" spans="1:6" ht="53.25" customHeight="1" x14ac:dyDescent="0.2">
      <c r="A130" s="321" t="s">
        <v>447</v>
      </c>
      <c r="B130" s="334" t="s">
        <v>129</v>
      </c>
      <c r="C130" s="335"/>
      <c r="D130" s="336"/>
      <c r="E130" s="337"/>
      <c r="F130" s="338"/>
    </row>
    <row r="131" spans="1:6" ht="31.5" x14ac:dyDescent="0.2">
      <c r="A131" s="321"/>
      <c r="B131" s="339" t="s">
        <v>130</v>
      </c>
      <c r="C131" s="335"/>
      <c r="D131" s="336"/>
      <c r="E131" s="337"/>
      <c r="F131" s="338"/>
    </row>
    <row r="132" spans="1:6" ht="15.75" x14ac:dyDescent="0.2">
      <c r="A132" s="321"/>
      <c r="B132" s="339" t="s">
        <v>131</v>
      </c>
      <c r="C132" s="335" t="s">
        <v>36</v>
      </c>
      <c r="D132" s="336">
        <v>100</v>
      </c>
      <c r="E132" s="337"/>
      <c r="F132" s="338">
        <f>E132*D132</f>
        <v>0</v>
      </c>
    </row>
    <row r="133" spans="1:6" ht="47.25" x14ac:dyDescent="0.2">
      <c r="A133" s="321" t="s">
        <v>448</v>
      </c>
      <c r="B133" s="334" t="s">
        <v>132</v>
      </c>
      <c r="C133" s="256" t="s">
        <v>8</v>
      </c>
      <c r="D133" s="535">
        <v>1</v>
      </c>
      <c r="E133" s="536"/>
      <c r="F133" s="537">
        <f>E133*D133</f>
        <v>0</v>
      </c>
    </row>
    <row r="134" spans="1:6" ht="15.75" x14ac:dyDescent="0.2">
      <c r="A134" s="321"/>
      <c r="B134" s="334" t="s">
        <v>41</v>
      </c>
      <c r="C134" s="335"/>
      <c r="D134" s="336"/>
      <c r="E134" s="337"/>
      <c r="F134" s="338">
        <f>F133+F132</f>
        <v>0</v>
      </c>
    </row>
    <row r="135" spans="1:6" ht="15.75" x14ac:dyDescent="0.2">
      <c r="A135" s="321"/>
      <c r="B135" s="339"/>
      <c r="C135" s="335"/>
      <c r="D135" s="336"/>
      <c r="E135" s="337"/>
      <c r="F135" s="338"/>
    </row>
    <row r="136" spans="1:6" ht="15.75" x14ac:dyDescent="0.2">
      <c r="A136" s="321"/>
      <c r="B136" s="334" t="s">
        <v>442</v>
      </c>
      <c r="C136" s="335"/>
      <c r="D136" s="336"/>
      <c r="E136" s="337"/>
      <c r="F136" s="338"/>
    </row>
    <row r="137" spans="1:6" ht="15.75" x14ac:dyDescent="0.2">
      <c r="A137" s="321"/>
      <c r="B137" s="339"/>
      <c r="C137" s="335"/>
      <c r="D137" s="336"/>
      <c r="E137" s="337"/>
      <c r="F137" s="338"/>
    </row>
    <row r="138" spans="1:6" ht="15.75" x14ac:dyDescent="0.2">
      <c r="A138" s="321"/>
      <c r="B138" s="334" t="s">
        <v>35</v>
      </c>
      <c r="C138" s="335"/>
      <c r="D138" s="336"/>
      <c r="E138" s="337"/>
      <c r="F138" s="338">
        <f>F126</f>
        <v>0</v>
      </c>
    </row>
    <row r="139" spans="1:6" ht="15.75" x14ac:dyDescent="0.2">
      <c r="A139" s="321"/>
      <c r="B139" s="334" t="s">
        <v>40</v>
      </c>
      <c r="C139" s="335"/>
      <c r="D139" s="336"/>
      <c r="E139" s="337"/>
      <c r="F139" s="338">
        <f>F134</f>
        <v>0</v>
      </c>
    </row>
    <row r="140" spans="1:6" ht="15.75" x14ac:dyDescent="0.2">
      <c r="A140" s="321"/>
      <c r="B140" s="339"/>
      <c r="C140" s="335"/>
      <c r="D140" s="336"/>
      <c r="E140" s="337"/>
      <c r="F140" s="338"/>
    </row>
    <row r="141" spans="1:6" ht="15.75" x14ac:dyDescent="0.2">
      <c r="A141" s="328"/>
      <c r="B141" s="389" t="s">
        <v>717</v>
      </c>
      <c r="C141" s="390"/>
      <c r="D141" s="391"/>
      <c r="E141" s="392"/>
      <c r="F141" s="393">
        <f xml:space="preserve"> F126+F134</f>
        <v>0</v>
      </c>
    </row>
    <row r="142" spans="1:6" ht="15.75" x14ac:dyDescent="0.2">
      <c r="A142" s="321"/>
      <c r="B142" s="394"/>
      <c r="C142" s="395"/>
      <c r="D142" s="396"/>
      <c r="E142" s="397"/>
      <c r="F142" s="398"/>
    </row>
    <row r="143" spans="1:6" ht="15.75" x14ac:dyDescent="0.2">
      <c r="A143" s="399" t="s">
        <v>161</v>
      </c>
      <c r="B143" s="400" t="s">
        <v>71</v>
      </c>
      <c r="C143" s="401"/>
      <c r="D143" s="402"/>
      <c r="E143" s="403"/>
      <c r="F143" s="404"/>
    </row>
    <row r="144" spans="1:6" ht="15.75" x14ac:dyDescent="0.2">
      <c r="A144" s="321"/>
      <c r="B144" s="334"/>
      <c r="C144" s="335"/>
      <c r="D144" s="336"/>
      <c r="E144" s="337"/>
      <c r="F144" s="338"/>
    </row>
    <row r="145" spans="1:6" ht="15.75" x14ac:dyDescent="0.2">
      <c r="A145" s="321" t="s">
        <v>504</v>
      </c>
      <c r="B145" s="334" t="s">
        <v>72</v>
      </c>
      <c r="C145" s="335"/>
      <c r="D145" s="336"/>
      <c r="E145" s="337"/>
      <c r="F145" s="338"/>
    </row>
    <row r="146" spans="1:6" ht="47.25" x14ac:dyDescent="0.2">
      <c r="A146" s="321"/>
      <c r="B146" s="339" t="s">
        <v>73</v>
      </c>
      <c r="C146" s="335"/>
      <c r="D146" s="336"/>
      <c r="E146" s="337"/>
      <c r="F146" s="338"/>
    </row>
    <row r="147" spans="1:6" ht="47.25" x14ac:dyDescent="0.2">
      <c r="A147" s="321"/>
      <c r="B147" s="339" t="s">
        <v>74</v>
      </c>
      <c r="C147" s="335"/>
      <c r="D147" s="336"/>
      <c r="E147" s="337"/>
      <c r="F147" s="338"/>
    </row>
    <row r="148" spans="1:6" ht="63" x14ac:dyDescent="0.2">
      <c r="A148" s="321"/>
      <c r="B148" s="339" t="s">
        <v>687</v>
      </c>
      <c r="C148" s="335"/>
      <c r="D148" s="336"/>
      <c r="E148" s="337"/>
      <c r="F148" s="338"/>
    </row>
    <row r="149" spans="1:6" ht="15.75" x14ac:dyDescent="0.2">
      <c r="A149" s="321"/>
      <c r="B149" s="339" t="s">
        <v>75</v>
      </c>
      <c r="C149" s="335" t="s">
        <v>28</v>
      </c>
      <c r="D149" s="336">
        <v>30</v>
      </c>
      <c r="E149" s="337"/>
      <c r="F149" s="338">
        <f>E149*D149</f>
        <v>0</v>
      </c>
    </row>
    <row r="150" spans="1:6" ht="47.25" x14ac:dyDescent="0.2">
      <c r="A150" s="321" t="s">
        <v>505</v>
      </c>
      <c r="B150" s="334" t="s">
        <v>47</v>
      </c>
      <c r="C150" s="335"/>
      <c r="D150" s="336"/>
      <c r="E150" s="337"/>
      <c r="F150" s="338"/>
    </row>
    <row r="151" spans="1:6" ht="15.75" x14ac:dyDescent="0.2">
      <c r="A151" s="321"/>
      <c r="B151" s="339" t="s">
        <v>48</v>
      </c>
      <c r="C151" s="335"/>
      <c r="D151" s="336"/>
      <c r="E151" s="337"/>
      <c r="F151" s="338"/>
    </row>
    <row r="152" spans="1:6" ht="47.25" x14ac:dyDescent="0.2">
      <c r="A152" s="321"/>
      <c r="B152" s="339" t="s">
        <v>49</v>
      </c>
      <c r="C152" s="335"/>
      <c r="D152" s="336"/>
      <c r="E152" s="337"/>
      <c r="F152" s="338"/>
    </row>
    <row r="153" spans="1:6" ht="15.75" x14ac:dyDescent="0.2">
      <c r="A153" s="321"/>
      <c r="B153" s="339" t="s">
        <v>50</v>
      </c>
      <c r="C153" s="335" t="s">
        <v>28</v>
      </c>
      <c r="D153" s="336">
        <v>11</v>
      </c>
      <c r="E153" s="337"/>
      <c r="F153" s="338">
        <f>E153*D153</f>
        <v>0</v>
      </c>
    </row>
    <row r="154" spans="1:6" ht="31.5" x14ac:dyDescent="0.2">
      <c r="A154" s="321" t="s">
        <v>506</v>
      </c>
      <c r="B154" s="350" t="s">
        <v>611</v>
      </c>
      <c r="C154" s="335"/>
      <c r="D154" s="336"/>
      <c r="E154" s="337"/>
      <c r="F154" s="338"/>
    </row>
    <row r="155" spans="1:6" ht="63" x14ac:dyDescent="0.2">
      <c r="A155" s="321"/>
      <c r="B155" s="289" t="s">
        <v>723</v>
      </c>
      <c r="C155" s="256" t="s">
        <v>36</v>
      </c>
      <c r="D155" s="535">
        <v>50</v>
      </c>
      <c r="E155" s="536"/>
      <c r="F155" s="537">
        <f>E155*D155</f>
        <v>0</v>
      </c>
    </row>
    <row r="156" spans="1:6" ht="51" customHeight="1" x14ac:dyDescent="0.2">
      <c r="A156" s="321" t="s">
        <v>507</v>
      </c>
      <c r="B156" s="405" t="s">
        <v>705</v>
      </c>
      <c r="C156" s="256" t="s">
        <v>36</v>
      </c>
      <c r="D156" s="535">
        <v>180</v>
      </c>
      <c r="E156" s="536"/>
      <c r="F156" s="537">
        <f>E156*D156</f>
        <v>0</v>
      </c>
    </row>
    <row r="157" spans="1:6" ht="15.75" x14ac:dyDescent="0.2">
      <c r="A157" s="321" t="s">
        <v>508</v>
      </c>
      <c r="B157" s="350" t="s">
        <v>612</v>
      </c>
      <c r="C157" s="256"/>
      <c r="D157" s="535"/>
      <c r="E157" s="536"/>
      <c r="F157" s="537"/>
    </row>
    <row r="158" spans="1:6" ht="47.25" x14ac:dyDescent="0.2">
      <c r="A158" s="321"/>
      <c r="B158" s="289" t="s">
        <v>252</v>
      </c>
      <c r="C158" s="256" t="s">
        <v>8</v>
      </c>
      <c r="D158" s="535">
        <v>7</v>
      </c>
      <c r="E158" s="536"/>
      <c r="F158" s="537">
        <f>E158*D158</f>
        <v>0</v>
      </c>
    </row>
    <row r="159" spans="1:6" ht="15.75" x14ac:dyDescent="0.2">
      <c r="A159" s="328"/>
      <c r="B159" s="389" t="s">
        <v>76</v>
      </c>
      <c r="C159" s="390"/>
      <c r="D159" s="391"/>
      <c r="E159" s="392"/>
      <c r="F159" s="393">
        <f>F158+F156+F155+F153+F149</f>
        <v>0</v>
      </c>
    </row>
    <row r="160" spans="1:6" ht="15.75" x14ac:dyDescent="0.2">
      <c r="A160" s="321"/>
      <c r="B160" s="334"/>
      <c r="C160" s="335"/>
      <c r="D160" s="336"/>
      <c r="E160" s="337"/>
      <c r="F160" s="338"/>
    </row>
    <row r="161" spans="1:6" ht="15.75" x14ac:dyDescent="0.2">
      <c r="A161" s="399" t="s">
        <v>254</v>
      </c>
      <c r="B161" s="344" t="s">
        <v>243</v>
      </c>
      <c r="C161" s="406"/>
      <c r="D161" s="407"/>
      <c r="E161" s="408"/>
      <c r="F161" s="409"/>
    </row>
    <row r="162" spans="1:6" ht="15.75" x14ac:dyDescent="0.2">
      <c r="A162" s="399"/>
      <c r="B162" s="344" t="s">
        <v>450</v>
      </c>
      <c r="C162" s="406"/>
      <c r="D162" s="407"/>
      <c r="E162" s="408"/>
      <c r="F162" s="409"/>
    </row>
    <row r="163" spans="1:6" ht="15.75" x14ac:dyDescent="0.2">
      <c r="A163" s="321"/>
      <c r="B163" s="322"/>
      <c r="C163" s="323"/>
      <c r="D163" s="324"/>
      <c r="E163" s="325"/>
      <c r="F163" s="326"/>
    </row>
    <row r="164" spans="1:6" ht="15.75" x14ac:dyDescent="0.2">
      <c r="A164" s="321"/>
      <c r="B164" s="327" t="s">
        <v>340</v>
      </c>
      <c r="C164" s="323"/>
      <c r="D164" s="324"/>
      <c r="E164" s="325"/>
      <c r="F164" s="326"/>
    </row>
    <row r="165" spans="1:6" ht="15.75" x14ac:dyDescent="0.2">
      <c r="A165" s="321"/>
      <c r="B165" s="322"/>
      <c r="C165" s="323"/>
      <c r="D165" s="324"/>
      <c r="E165" s="325"/>
      <c r="F165" s="326"/>
    </row>
    <row r="166" spans="1:6" ht="15.75" x14ac:dyDescent="0.2">
      <c r="A166" s="328" t="s">
        <v>255</v>
      </c>
      <c r="B166" s="329" t="s">
        <v>0</v>
      </c>
      <c r="C166" s="330"/>
      <c r="D166" s="331"/>
      <c r="E166" s="332"/>
      <c r="F166" s="333"/>
    </row>
    <row r="167" spans="1:6" ht="15.75" x14ac:dyDescent="0.2">
      <c r="A167" s="321"/>
      <c r="B167" s="322"/>
      <c r="C167" s="323"/>
      <c r="D167" s="324"/>
      <c r="E167" s="325"/>
      <c r="F167" s="326"/>
    </row>
    <row r="168" spans="1:6" ht="31.5" x14ac:dyDescent="0.2">
      <c r="A168" s="321" t="s">
        <v>350</v>
      </c>
      <c r="B168" s="322" t="s">
        <v>245</v>
      </c>
      <c r="C168" s="511" t="s">
        <v>8</v>
      </c>
      <c r="D168" s="540">
        <v>1</v>
      </c>
      <c r="E168" s="541"/>
      <c r="F168" s="542">
        <f>E168*D168</f>
        <v>0</v>
      </c>
    </row>
    <row r="169" spans="1:6" ht="15.75" x14ac:dyDescent="0.2">
      <c r="A169" s="321"/>
      <c r="B169" s="322" t="s">
        <v>159</v>
      </c>
      <c r="C169" s="323"/>
      <c r="D169" s="324"/>
      <c r="E169" s="325"/>
      <c r="F169" s="326"/>
    </row>
    <row r="170" spans="1:6" ht="15.75" x14ac:dyDescent="0.2">
      <c r="A170" s="321"/>
      <c r="B170" s="327" t="s">
        <v>12</v>
      </c>
      <c r="C170" s="323"/>
      <c r="D170" s="324"/>
      <c r="E170" s="325"/>
      <c r="F170" s="326">
        <f>F168</f>
        <v>0</v>
      </c>
    </row>
    <row r="171" spans="1:6" ht="15.75" x14ac:dyDescent="0.2">
      <c r="A171" s="321"/>
      <c r="B171" s="322"/>
      <c r="C171" s="323"/>
      <c r="D171" s="324"/>
      <c r="E171" s="325"/>
      <c r="F171" s="326"/>
    </row>
    <row r="172" spans="1:6" ht="15.75" x14ac:dyDescent="0.2">
      <c r="A172" s="328" t="s">
        <v>351</v>
      </c>
      <c r="B172" s="329" t="s">
        <v>94</v>
      </c>
      <c r="C172" s="330"/>
      <c r="D172" s="331"/>
      <c r="E172" s="332"/>
      <c r="F172" s="333"/>
    </row>
    <row r="173" spans="1:6" ht="15.75" x14ac:dyDescent="0.2">
      <c r="A173" s="321"/>
      <c r="B173" s="322"/>
      <c r="C173" s="323"/>
      <c r="D173" s="324"/>
      <c r="E173" s="325"/>
      <c r="F173" s="326"/>
    </row>
    <row r="174" spans="1:6" ht="31.5" x14ac:dyDescent="0.2">
      <c r="A174" s="321" t="s">
        <v>360</v>
      </c>
      <c r="B174" s="322" t="s">
        <v>96</v>
      </c>
      <c r="C174" s="323"/>
      <c r="D174" s="324"/>
      <c r="E174" s="325"/>
      <c r="F174" s="326"/>
    </row>
    <row r="175" spans="1:6" ht="15.75" x14ac:dyDescent="0.2">
      <c r="A175" s="321"/>
      <c r="B175" s="322" t="s">
        <v>244</v>
      </c>
      <c r="C175" s="323"/>
      <c r="D175" s="324"/>
      <c r="E175" s="325"/>
      <c r="F175" s="326"/>
    </row>
    <row r="176" spans="1:6" ht="15.75" x14ac:dyDescent="0.2">
      <c r="A176" s="321"/>
      <c r="B176" s="322" t="s">
        <v>246</v>
      </c>
      <c r="C176" s="323" t="s">
        <v>36</v>
      </c>
      <c r="D176" s="324">
        <v>95</v>
      </c>
      <c r="E176" s="325"/>
      <c r="F176" s="326">
        <f>E176*D176</f>
        <v>0</v>
      </c>
    </row>
    <row r="177" spans="1:6" ht="15.75" x14ac:dyDescent="0.2">
      <c r="A177" s="321"/>
      <c r="B177" s="327" t="s">
        <v>95</v>
      </c>
      <c r="C177" s="323"/>
      <c r="D177" s="324"/>
      <c r="E177" s="325"/>
      <c r="F177" s="326">
        <f>F176</f>
        <v>0</v>
      </c>
    </row>
    <row r="178" spans="1:6" ht="15.75" x14ac:dyDescent="0.2">
      <c r="A178" s="321"/>
      <c r="B178" s="322"/>
      <c r="C178" s="323"/>
      <c r="D178" s="324"/>
      <c r="E178" s="325"/>
      <c r="F178" s="326"/>
    </row>
    <row r="179" spans="1:6" ht="15.75" x14ac:dyDescent="0.2">
      <c r="A179" s="328" t="s">
        <v>361</v>
      </c>
      <c r="B179" s="329" t="s">
        <v>97</v>
      </c>
      <c r="C179" s="330"/>
      <c r="D179" s="331"/>
      <c r="E179" s="332"/>
      <c r="F179" s="333"/>
    </row>
    <row r="180" spans="1:6" ht="15.75" x14ac:dyDescent="0.2">
      <c r="A180" s="321"/>
      <c r="B180" s="322"/>
      <c r="C180" s="323"/>
      <c r="D180" s="324"/>
      <c r="E180" s="325"/>
      <c r="F180" s="326"/>
    </row>
    <row r="181" spans="1:6" ht="15.75" x14ac:dyDescent="0.2">
      <c r="A181" s="321" t="s">
        <v>362</v>
      </c>
      <c r="B181" s="327" t="s">
        <v>509</v>
      </c>
      <c r="C181" s="323"/>
      <c r="D181" s="324"/>
      <c r="E181" s="325"/>
      <c r="F181" s="326"/>
    </row>
    <row r="182" spans="1:6" ht="31.5" x14ac:dyDescent="0.2">
      <c r="A182" s="321"/>
      <c r="B182" s="322" t="s">
        <v>99</v>
      </c>
      <c r="C182" s="323"/>
      <c r="D182" s="324"/>
      <c r="E182" s="325"/>
      <c r="F182" s="326"/>
    </row>
    <row r="183" spans="1:6" ht="15.75" x14ac:dyDescent="0.2">
      <c r="A183" s="321"/>
      <c r="B183" s="322" t="s">
        <v>100</v>
      </c>
      <c r="C183" s="323" t="s">
        <v>28</v>
      </c>
      <c r="D183" s="324">
        <v>16</v>
      </c>
      <c r="E183" s="325"/>
      <c r="F183" s="326">
        <f>D183*E183</f>
        <v>0</v>
      </c>
    </row>
    <row r="184" spans="1:6" ht="15.75" x14ac:dyDescent="0.2">
      <c r="A184" s="321"/>
      <c r="B184" s="322" t="s">
        <v>101</v>
      </c>
      <c r="C184" s="323" t="s">
        <v>102</v>
      </c>
      <c r="D184" s="324">
        <v>480</v>
      </c>
      <c r="E184" s="325"/>
      <c r="F184" s="326">
        <f>E184*D184</f>
        <v>0</v>
      </c>
    </row>
    <row r="185" spans="1:6" ht="15.75" x14ac:dyDescent="0.2">
      <c r="A185" s="321" t="s">
        <v>363</v>
      </c>
      <c r="B185" s="327" t="s">
        <v>510</v>
      </c>
      <c r="C185" s="323"/>
      <c r="D185" s="324"/>
      <c r="E185" s="325"/>
      <c r="F185" s="326"/>
    </row>
    <row r="186" spans="1:6" ht="31.5" x14ac:dyDescent="0.2">
      <c r="A186" s="321"/>
      <c r="B186" s="322" t="s">
        <v>104</v>
      </c>
      <c r="C186" s="323"/>
      <c r="D186" s="324"/>
      <c r="E186" s="325"/>
      <c r="F186" s="326"/>
    </row>
    <row r="187" spans="1:6" ht="31.5" x14ac:dyDescent="0.2">
      <c r="A187" s="321"/>
      <c r="B187" s="322" t="s">
        <v>600</v>
      </c>
      <c r="C187" s="323"/>
      <c r="D187" s="324"/>
      <c r="E187" s="325"/>
      <c r="F187" s="326"/>
    </row>
    <row r="188" spans="1:6" ht="31.5" x14ac:dyDescent="0.2">
      <c r="A188" s="321"/>
      <c r="B188" s="322" t="s">
        <v>105</v>
      </c>
      <c r="C188" s="323"/>
      <c r="D188" s="324"/>
      <c r="E188" s="325"/>
      <c r="F188" s="326"/>
    </row>
    <row r="189" spans="1:6" ht="47.25" x14ac:dyDescent="0.2">
      <c r="A189" s="321"/>
      <c r="B189" s="322" t="s">
        <v>106</v>
      </c>
      <c r="C189" s="323"/>
      <c r="D189" s="324"/>
      <c r="E189" s="325"/>
      <c r="F189" s="326"/>
    </row>
    <row r="190" spans="1:6" ht="31.5" x14ac:dyDescent="0.2">
      <c r="A190" s="321"/>
      <c r="B190" s="322" t="s">
        <v>107</v>
      </c>
      <c r="C190" s="323"/>
      <c r="D190" s="324"/>
      <c r="E190" s="325"/>
      <c r="F190" s="326"/>
    </row>
    <row r="191" spans="1:6" ht="47.25" x14ac:dyDescent="0.2">
      <c r="A191" s="321"/>
      <c r="B191" s="410" t="s">
        <v>166</v>
      </c>
      <c r="C191" s="323"/>
      <c r="D191" s="324"/>
      <c r="E191" s="325"/>
      <c r="F191" s="326"/>
    </row>
    <row r="192" spans="1:6" ht="15.75" x14ac:dyDescent="0.2">
      <c r="A192" s="321"/>
      <c r="B192" s="322" t="s">
        <v>100</v>
      </c>
      <c r="C192" s="323" t="s">
        <v>28</v>
      </c>
      <c r="D192" s="324">
        <v>20.5</v>
      </c>
      <c r="E192" s="325"/>
      <c r="F192" s="326">
        <f>E192*D192</f>
        <v>0</v>
      </c>
    </row>
    <row r="193" spans="1:6" ht="15.75" x14ac:dyDescent="0.2">
      <c r="A193" s="321"/>
      <c r="B193" s="322" t="s">
        <v>108</v>
      </c>
      <c r="C193" s="323" t="s">
        <v>27</v>
      </c>
      <c r="D193" s="324">
        <v>210</v>
      </c>
      <c r="E193" s="325"/>
      <c r="F193" s="326">
        <f>E193*D193</f>
        <v>0</v>
      </c>
    </row>
    <row r="194" spans="1:6" ht="15.75" x14ac:dyDescent="0.2">
      <c r="A194" s="321"/>
      <c r="B194" s="322" t="s">
        <v>109</v>
      </c>
      <c r="C194" s="323" t="s">
        <v>102</v>
      </c>
      <c r="D194" s="324">
        <v>1025</v>
      </c>
      <c r="E194" s="325"/>
      <c r="F194" s="326">
        <f>E194*D194</f>
        <v>0</v>
      </c>
    </row>
    <row r="195" spans="1:6" ht="15.75" x14ac:dyDescent="0.2">
      <c r="A195" s="321"/>
      <c r="B195" s="322"/>
      <c r="C195" s="323"/>
      <c r="D195" s="324"/>
      <c r="E195" s="325"/>
      <c r="F195" s="326"/>
    </row>
    <row r="196" spans="1:6" ht="94.5" x14ac:dyDescent="0.2">
      <c r="A196" s="321" t="s">
        <v>353</v>
      </c>
      <c r="B196" s="322" t="s">
        <v>451</v>
      </c>
      <c r="C196" s="323"/>
      <c r="D196" s="324"/>
      <c r="E196" s="325"/>
      <c r="F196" s="326"/>
    </row>
    <row r="197" spans="1:6" ht="15.75" x14ac:dyDescent="0.2">
      <c r="A197" s="321"/>
      <c r="B197" s="322" t="s">
        <v>250</v>
      </c>
      <c r="C197" s="323" t="s">
        <v>36</v>
      </c>
      <c r="D197" s="324">
        <v>45</v>
      </c>
      <c r="E197" s="325"/>
      <c r="F197" s="326">
        <f>D197*E197</f>
        <v>0</v>
      </c>
    </row>
    <row r="198" spans="1:6" ht="15.75" x14ac:dyDescent="0.2">
      <c r="A198" s="321"/>
      <c r="B198" s="410"/>
      <c r="C198" s="323"/>
      <c r="D198" s="324"/>
      <c r="E198" s="325"/>
      <c r="F198" s="326"/>
    </row>
    <row r="199" spans="1:6" ht="15.75" x14ac:dyDescent="0.2">
      <c r="A199" s="321"/>
      <c r="B199" s="327" t="s">
        <v>511</v>
      </c>
      <c r="C199" s="323"/>
      <c r="D199" s="324"/>
      <c r="E199" s="325"/>
      <c r="F199" s="326">
        <f>F192+F193+F194+F197</f>
        <v>0</v>
      </c>
    </row>
    <row r="200" spans="1:6" ht="15.75" x14ac:dyDescent="0.2">
      <c r="A200" s="321"/>
      <c r="B200" s="322"/>
      <c r="C200" s="323"/>
      <c r="D200" s="324"/>
      <c r="E200" s="325"/>
      <c r="F200" s="326"/>
    </row>
    <row r="201" spans="1:6" ht="15.75" x14ac:dyDescent="0.2">
      <c r="A201" s="321"/>
      <c r="B201" s="327" t="s">
        <v>111</v>
      </c>
      <c r="C201" s="323"/>
      <c r="D201" s="324"/>
      <c r="E201" s="325"/>
      <c r="F201" s="326"/>
    </row>
    <row r="202" spans="1:6" ht="15.75" x14ac:dyDescent="0.2">
      <c r="A202" s="321" t="s">
        <v>177</v>
      </c>
      <c r="B202" s="327" t="s">
        <v>0</v>
      </c>
      <c r="C202" s="323"/>
      <c r="D202" s="324"/>
      <c r="E202" s="325"/>
      <c r="F202" s="326">
        <f>F170</f>
        <v>0</v>
      </c>
    </row>
    <row r="203" spans="1:6" ht="15.75" x14ac:dyDescent="0.2">
      <c r="A203" s="321" t="s">
        <v>173</v>
      </c>
      <c r="B203" s="327" t="s">
        <v>94</v>
      </c>
      <c r="C203" s="323"/>
      <c r="D203" s="324"/>
      <c r="E203" s="325"/>
      <c r="F203" s="326">
        <f>F177</f>
        <v>0</v>
      </c>
    </row>
    <row r="204" spans="1:6" ht="15.75" x14ac:dyDescent="0.2">
      <c r="A204" s="321" t="s">
        <v>158</v>
      </c>
      <c r="B204" s="327" t="s">
        <v>97</v>
      </c>
      <c r="C204" s="323"/>
      <c r="D204" s="324"/>
      <c r="E204" s="325"/>
      <c r="F204" s="326">
        <f>F199</f>
        <v>0</v>
      </c>
    </row>
    <row r="205" spans="1:6" ht="15.75" x14ac:dyDescent="0.2">
      <c r="A205" s="321"/>
      <c r="B205" s="327"/>
      <c r="C205" s="323"/>
      <c r="D205" s="324"/>
      <c r="E205" s="325"/>
      <c r="F205" s="326"/>
    </row>
    <row r="206" spans="1:6" ht="15.75" x14ac:dyDescent="0.2">
      <c r="A206" s="328"/>
      <c r="B206" s="329" t="s">
        <v>112</v>
      </c>
      <c r="C206" s="330"/>
      <c r="D206" s="331"/>
      <c r="E206" s="332"/>
      <c r="F206" s="333">
        <f>F202+F203+F204</f>
        <v>0</v>
      </c>
    </row>
    <row r="207" spans="1:6" ht="15.75" x14ac:dyDescent="0.2">
      <c r="A207" s="321"/>
      <c r="B207" s="322"/>
      <c r="C207" s="323"/>
      <c r="D207" s="324"/>
      <c r="E207" s="325"/>
      <c r="F207" s="326"/>
    </row>
    <row r="208" spans="1:6" ht="15.75" x14ac:dyDescent="0.2">
      <c r="A208" s="399" t="s">
        <v>256</v>
      </c>
      <c r="B208" s="344" t="s">
        <v>175</v>
      </c>
      <c r="C208" s="406"/>
      <c r="D208" s="407"/>
      <c r="E208" s="408"/>
      <c r="F208" s="409"/>
    </row>
    <row r="209" spans="1:6" ht="15.75" x14ac:dyDescent="0.2">
      <c r="A209" s="399"/>
      <c r="B209" s="344"/>
      <c r="C209" s="406"/>
      <c r="D209" s="407"/>
      <c r="E209" s="408"/>
      <c r="F209" s="409"/>
    </row>
    <row r="210" spans="1:6" ht="15.75" x14ac:dyDescent="0.2">
      <c r="A210" s="321"/>
      <c r="B210" s="339"/>
      <c r="C210" s="335"/>
      <c r="D210" s="336"/>
      <c r="E210" s="337"/>
      <c r="F210" s="338"/>
    </row>
    <row r="211" spans="1:6" ht="15.75" x14ac:dyDescent="0.2">
      <c r="A211" s="411" t="s">
        <v>257</v>
      </c>
      <c r="B211" s="334" t="s">
        <v>278</v>
      </c>
      <c r="C211" s="335"/>
      <c r="D211" s="336"/>
      <c r="E211" s="336"/>
      <c r="F211" s="412"/>
    </row>
    <row r="212" spans="1:6" ht="63" x14ac:dyDescent="0.2">
      <c r="A212" s="411"/>
      <c r="B212" s="339" t="s">
        <v>453</v>
      </c>
      <c r="C212" s="335"/>
      <c r="D212" s="336"/>
      <c r="E212" s="336"/>
      <c r="F212" s="412"/>
    </row>
    <row r="213" spans="1:6" ht="15.75" x14ac:dyDescent="0.2">
      <c r="A213" s="411"/>
      <c r="B213" s="339" t="s">
        <v>168</v>
      </c>
      <c r="C213" s="335"/>
      <c r="D213" s="336"/>
      <c r="E213" s="413"/>
      <c r="F213" s="414"/>
    </row>
    <row r="214" spans="1:6" ht="31.5" x14ac:dyDescent="0.2">
      <c r="A214" s="411"/>
      <c r="B214" s="339" t="s">
        <v>345</v>
      </c>
      <c r="C214" s="335"/>
      <c r="D214" s="336"/>
      <c r="E214" s="413"/>
      <c r="F214" s="414"/>
    </row>
    <row r="215" spans="1:6" ht="31.5" x14ac:dyDescent="0.2">
      <c r="A215" s="411"/>
      <c r="B215" s="322" t="s">
        <v>724</v>
      </c>
      <c r="C215" s="335"/>
      <c r="D215" s="336"/>
      <c r="E215" s="413"/>
      <c r="F215" s="414"/>
    </row>
    <row r="216" spans="1:6" ht="15.75" x14ac:dyDescent="0.2">
      <c r="A216" s="411"/>
      <c r="B216" s="322"/>
      <c r="C216" s="335"/>
      <c r="D216" s="336"/>
      <c r="E216" s="413"/>
      <c r="F216" s="414"/>
    </row>
    <row r="217" spans="1:6" ht="15.75" x14ac:dyDescent="0.2">
      <c r="A217" s="411"/>
      <c r="B217" s="327" t="s">
        <v>725</v>
      </c>
      <c r="C217" s="335"/>
      <c r="D217" s="336"/>
      <c r="E217" s="413"/>
      <c r="F217" s="414"/>
    </row>
    <row r="218" spans="1:6" ht="15.75" x14ac:dyDescent="0.2">
      <c r="A218" s="411"/>
      <c r="B218" s="327" t="s">
        <v>726</v>
      </c>
      <c r="C218" s="335"/>
      <c r="D218" s="336"/>
      <c r="E218" s="413"/>
      <c r="F218" s="414"/>
    </row>
    <row r="219" spans="1:6" ht="15.75" x14ac:dyDescent="0.2">
      <c r="A219" s="411"/>
      <c r="B219" s="327" t="s">
        <v>727</v>
      </c>
      <c r="C219" s="335"/>
      <c r="D219" s="336"/>
      <c r="E219" s="413"/>
      <c r="F219" s="414"/>
    </row>
    <row r="220" spans="1:6" ht="15.75" x14ac:dyDescent="0.2">
      <c r="A220" s="411"/>
      <c r="B220" s="322"/>
      <c r="C220" s="335"/>
      <c r="D220" s="336"/>
      <c r="E220" s="413"/>
      <c r="F220" s="414"/>
    </row>
    <row r="221" spans="1:6" ht="15.75" x14ac:dyDescent="0.2">
      <c r="A221" s="411"/>
      <c r="B221" s="339" t="s">
        <v>169</v>
      </c>
      <c r="C221" s="335" t="s">
        <v>170</v>
      </c>
      <c r="D221" s="336">
        <v>20</v>
      </c>
      <c r="E221" s="413"/>
      <c r="F221" s="414">
        <f>D221*E221</f>
        <v>0</v>
      </c>
    </row>
    <row r="222" spans="1:6" ht="15.75" x14ac:dyDescent="0.2">
      <c r="A222" s="411"/>
      <c r="B222" s="339"/>
      <c r="C222" s="335"/>
      <c r="D222" s="336"/>
      <c r="E222" s="413"/>
      <c r="F222" s="414"/>
    </row>
    <row r="223" spans="1:6" ht="15.75" x14ac:dyDescent="0.2">
      <c r="A223" s="411" t="s">
        <v>258</v>
      </c>
      <c r="B223" s="334" t="s">
        <v>452</v>
      </c>
      <c r="C223" s="335"/>
      <c r="D223" s="336"/>
      <c r="E223" s="336"/>
      <c r="F223" s="412"/>
    </row>
    <row r="224" spans="1:6" ht="63" x14ac:dyDescent="0.2">
      <c r="A224" s="411"/>
      <c r="B224" s="339" t="s">
        <v>454</v>
      </c>
      <c r="C224" s="335"/>
      <c r="D224" s="336"/>
      <c r="E224" s="336"/>
      <c r="F224" s="412"/>
    </row>
    <row r="225" spans="1:6" ht="15.75" x14ac:dyDescent="0.2">
      <c r="A225" s="411"/>
      <c r="B225" s="339" t="s">
        <v>168</v>
      </c>
      <c r="C225" s="335"/>
      <c r="D225" s="336"/>
      <c r="E225" s="413"/>
      <c r="F225" s="414"/>
    </row>
    <row r="226" spans="1:6" ht="31.5" x14ac:dyDescent="0.2">
      <c r="A226" s="411"/>
      <c r="B226" s="339" t="s">
        <v>345</v>
      </c>
      <c r="C226" s="335"/>
      <c r="D226" s="336"/>
      <c r="E226" s="413"/>
      <c r="F226" s="414"/>
    </row>
    <row r="227" spans="1:6" ht="15.75" x14ac:dyDescent="0.2">
      <c r="A227" s="411"/>
      <c r="B227" s="322" t="s">
        <v>113</v>
      </c>
      <c r="C227" s="335"/>
      <c r="D227" s="336"/>
      <c r="E227" s="413"/>
      <c r="F227" s="414"/>
    </row>
    <row r="228" spans="1:6" ht="15.75" x14ac:dyDescent="0.2">
      <c r="A228" s="411"/>
      <c r="B228" s="322"/>
      <c r="C228" s="335"/>
      <c r="D228" s="336"/>
      <c r="E228" s="413"/>
      <c r="F228" s="414"/>
    </row>
    <row r="229" spans="1:6" ht="15.75" x14ac:dyDescent="0.2">
      <c r="A229" s="411"/>
      <c r="B229" s="327" t="s">
        <v>725</v>
      </c>
      <c r="C229" s="335"/>
      <c r="D229" s="336"/>
      <c r="E229" s="413"/>
      <c r="F229" s="414"/>
    </row>
    <row r="230" spans="1:6" ht="15.75" x14ac:dyDescent="0.2">
      <c r="A230" s="411"/>
      <c r="B230" s="327" t="s">
        <v>726</v>
      </c>
      <c r="C230" s="335"/>
      <c r="D230" s="336"/>
      <c r="E230" s="413"/>
      <c r="F230" s="414"/>
    </row>
    <row r="231" spans="1:6" ht="15.75" x14ac:dyDescent="0.2">
      <c r="A231" s="411"/>
      <c r="B231" s="327" t="s">
        <v>727</v>
      </c>
      <c r="C231" s="335"/>
      <c r="D231" s="336"/>
      <c r="E231" s="413"/>
      <c r="F231" s="414"/>
    </row>
    <row r="232" spans="1:6" ht="15.75" x14ac:dyDescent="0.2">
      <c r="A232" s="411"/>
      <c r="B232" s="327"/>
      <c r="C232" s="335"/>
      <c r="D232" s="336"/>
      <c r="E232" s="413"/>
      <c r="F232" s="414"/>
    </row>
    <row r="233" spans="1:6" ht="15.75" x14ac:dyDescent="0.2">
      <c r="A233" s="411"/>
      <c r="B233" s="339" t="s">
        <v>169</v>
      </c>
      <c r="C233" s="335" t="s">
        <v>170</v>
      </c>
      <c r="D233" s="336">
        <v>115</v>
      </c>
      <c r="E233" s="413"/>
      <c r="F233" s="414">
        <f>D233*E233</f>
        <v>0</v>
      </c>
    </row>
    <row r="234" spans="1:6" ht="15.75" x14ac:dyDescent="0.2">
      <c r="A234" s="411"/>
      <c r="B234" s="339"/>
      <c r="C234" s="335"/>
      <c r="D234" s="336"/>
      <c r="E234" s="413"/>
      <c r="F234" s="414"/>
    </row>
    <row r="235" spans="1:6" ht="15.75" x14ac:dyDescent="0.2">
      <c r="A235" s="411" t="s">
        <v>260</v>
      </c>
      <c r="B235" s="334" t="s">
        <v>274</v>
      </c>
      <c r="C235" s="415"/>
      <c r="D235" s="416"/>
      <c r="E235" s="416"/>
      <c r="F235" s="417"/>
    </row>
    <row r="236" spans="1:6" ht="31.5" x14ac:dyDescent="0.2">
      <c r="A236" s="411"/>
      <c r="B236" s="339" t="s">
        <v>171</v>
      </c>
      <c r="C236" s="415"/>
      <c r="D236" s="416"/>
      <c r="E236" s="416"/>
      <c r="F236" s="417"/>
    </row>
    <row r="237" spans="1:6" ht="31.5" x14ac:dyDescent="0.2">
      <c r="A237" s="411"/>
      <c r="B237" s="339" t="s">
        <v>172</v>
      </c>
      <c r="C237" s="415"/>
      <c r="D237" s="416"/>
      <c r="E237" s="416"/>
      <c r="F237" s="417"/>
    </row>
    <row r="238" spans="1:6" ht="94.5" x14ac:dyDescent="0.2">
      <c r="A238" s="411"/>
      <c r="B238" s="339" t="s">
        <v>275</v>
      </c>
      <c r="C238" s="335"/>
      <c r="D238" s="336"/>
      <c r="E238" s="336"/>
      <c r="F238" s="412"/>
    </row>
    <row r="239" spans="1:6" ht="15.75" x14ac:dyDescent="0.2">
      <c r="A239" s="411"/>
      <c r="B239" s="339" t="s">
        <v>169</v>
      </c>
      <c r="C239" s="335" t="s">
        <v>170</v>
      </c>
      <c r="D239" s="336">
        <v>70</v>
      </c>
      <c r="E239" s="336"/>
      <c r="F239" s="412">
        <f>E239*D239</f>
        <v>0</v>
      </c>
    </row>
    <row r="240" spans="1:6" ht="15.75" x14ac:dyDescent="0.2">
      <c r="A240" s="321" t="s">
        <v>261</v>
      </c>
      <c r="B240" s="334" t="s">
        <v>688</v>
      </c>
      <c r="C240" s="335"/>
      <c r="D240" s="336"/>
      <c r="E240" s="336"/>
      <c r="F240" s="412"/>
    </row>
    <row r="241" spans="1:6" ht="47.25" x14ac:dyDescent="0.2">
      <c r="A241" s="321"/>
      <c r="B241" s="339" t="s">
        <v>276</v>
      </c>
      <c r="C241" s="256" t="s">
        <v>8</v>
      </c>
      <c r="D241" s="535">
        <v>1</v>
      </c>
      <c r="E241" s="535"/>
      <c r="F241" s="543">
        <f>E241*D241</f>
        <v>0</v>
      </c>
    </row>
    <row r="242" spans="1:6" ht="15.75" x14ac:dyDescent="0.2">
      <c r="A242" s="321" t="s">
        <v>262</v>
      </c>
      <c r="B242" s="334" t="s">
        <v>689</v>
      </c>
      <c r="C242" s="335" t="s">
        <v>8</v>
      </c>
      <c r="D242" s="336">
        <v>1</v>
      </c>
      <c r="E242" s="336"/>
      <c r="F242" s="412">
        <f>E242*D242</f>
        <v>0</v>
      </c>
    </row>
    <row r="243" spans="1:6" ht="47.25" x14ac:dyDescent="0.2">
      <c r="A243" s="321"/>
      <c r="B243" s="339" t="s">
        <v>276</v>
      </c>
      <c r="C243" s="335"/>
      <c r="D243" s="336"/>
      <c r="E243" s="336"/>
      <c r="F243" s="338"/>
    </row>
    <row r="244" spans="1:6" ht="15.75" x14ac:dyDescent="0.2">
      <c r="A244" s="411"/>
      <c r="B244" s="322"/>
      <c r="C244" s="323"/>
      <c r="D244" s="324"/>
      <c r="E244" s="324"/>
      <c r="F244" s="326"/>
    </row>
    <row r="245" spans="1:6" ht="15.75" x14ac:dyDescent="0.2">
      <c r="A245" s="418"/>
      <c r="B245" s="329" t="s">
        <v>174</v>
      </c>
      <c r="C245" s="330"/>
      <c r="D245" s="331"/>
      <c r="E245" s="331"/>
      <c r="F245" s="333">
        <f>F242+F241+F239+F233+F221</f>
        <v>0</v>
      </c>
    </row>
    <row r="246" spans="1:6" ht="15.75" x14ac:dyDescent="0.2">
      <c r="A246" s="321"/>
      <c r="B246" s="339"/>
      <c r="C246" s="335"/>
      <c r="D246" s="336"/>
      <c r="E246" s="337"/>
      <c r="F246" s="338"/>
    </row>
    <row r="247" spans="1:6" ht="15.75" x14ac:dyDescent="0.2">
      <c r="A247" s="321"/>
      <c r="B247" s="339"/>
      <c r="C247" s="335"/>
      <c r="D247" s="336"/>
      <c r="E247" s="337"/>
      <c r="F247" s="338"/>
    </row>
    <row r="248" spans="1:6" ht="15.75" x14ac:dyDescent="0.2">
      <c r="A248" s="399" t="s">
        <v>259</v>
      </c>
      <c r="B248" s="400" t="s">
        <v>449</v>
      </c>
      <c r="C248" s="401"/>
      <c r="D248" s="402"/>
      <c r="E248" s="403"/>
      <c r="F248" s="404"/>
    </row>
    <row r="249" spans="1:6" ht="15.75" x14ac:dyDescent="0.2">
      <c r="A249" s="399"/>
      <c r="B249" s="400"/>
      <c r="C249" s="401"/>
      <c r="D249" s="402"/>
      <c r="E249" s="403"/>
      <c r="F249" s="404"/>
    </row>
    <row r="250" spans="1:6" ht="15.75" x14ac:dyDescent="0.2">
      <c r="A250" s="419"/>
      <c r="B250" s="420"/>
      <c r="C250" s="421"/>
      <c r="D250" s="422"/>
      <c r="E250" s="423"/>
      <c r="F250" s="424"/>
    </row>
    <row r="251" spans="1:6" ht="15.75" x14ac:dyDescent="0.2">
      <c r="A251" s="328" t="s">
        <v>366</v>
      </c>
      <c r="B251" s="389" t="s">
        <v>35</v>
      </c>
      <c r="C251" s="390"/>
      <c r="D251" s="391"/>
      <c r="E251" s="392"/>
      <c r="F251" s="393"/>
    </row>
    <row r="252" spans="1:6" ht="15.75" x14ac:dyDescent="0.2">
      <c r="A252" s="321"/>
      <c r="B252" s="339"/>
      <c r="C252" s="335"/>
      <c r="D252" s="336"/>
      <c r="E252" s="337"/>
      <c r="F252" s="338"/>
    </row>
    <row r="253" spans="1:6" ht="15.75" x14ac:dyDescent="0.2">
      <c r="A253" s="321"/>
      <c r="B253" s="339"/>
      <c r="C253" s="335"/>
      <c r="D253" s="336"/>
      <c r="E253" s="337"/>
      <c r="F253" s="338"/>
    </row>
    <row r="254" spans="1:6" ht="47.25" x14ac:dyDescent="0.2">
      <c r="A254" s="321" t="s">
        <v>455</v>
      </c>
      <c r="B254" s="334" t="s">
        <v>634</v>
      </c>
      <c r="C254" s="335"/>
      <c r="D254" s="336"/>
      <c r="E254" s="337"/>
      <c r="F254" s="338"/>
    </row>
    <row r="255" spans="1:6" ht="31.5" x14ac:dyDescent="0.2">
      <c r="A255" s="321"/>
      <c r="B255" s="339" t="s">
        <v>226</v>
      </c>
      <c r="C255" s="335"/>
      <c r="D255" s="336"/>
      <c r="E255" s="337"/>
      <c r="F255" s="338"/>
    </row>
    <row r="256" spans="1:6" ht="31.5" x14ac:dyDescent="0.2">
      <c r="A256" s="321"/>
      <c r="B256" s="339" t="s">
        <v>45</v>
      </c>
      <c r="C256" s="335"/>
      <c r="D256" s="336"/>
      <c r="E256" s="337"/>
      <c r="F256" s="338"/>
    </row>
    <row r="257" spans="1:6" ht="31.5" x14ac:dyDescent="0.2">
      <c r="A257" s="321"/>
      <c r="B257" s="339" t="s">
        <v>53</v>
      </c>
      <c r="C257" s="335"/>
      <c r="D257" s="336"/>
      <c r="E257" s="337"/>
      <c r="F257" s="338"/>
    </row>
    <row r="258" spans="1:6" ht="15.75" x14ac:dyDescent="0.2">
      <c r="A258" s="321"/>
      <c r="B258" s="339" t="s">
        <v>228</v>
      </c>
      <c r="C258" s="335" t="s">
        <v>36</v>
      </c>
      <c r="D258" s="336">
        <v>40</v>
      </c>
      <c r="E258" s="337"/>
      <c r="F258" s="338">
        <f>E258*D258</f>
        <v>0</v>
      </c>
    </row>
    <row r="259" spans="1:6" ht="31.5" x14ac:dyDescent="0.2">
      <c r="A259" s="321" t="s">
        <v>512</v>
      </c>
      <c r="B259" s="334" t="s">
        <v>77</v>
      </c>
      <c r="C259" s="335"/>
      <c r="D259" s="336"/>
      <c r="E259" s="337"/>
      <c r="F259" s="338"/>
    </row>
    <row r="260" spans="1:6" ht="15.75" x14ac:dyDescent="0.2">
      <c r="A260" s="321"/>
      <c r="B260" s="339" t="s">
        <v>48</v>
      </c>
      <c r="C260" s="335"/>
      <c r="D260" s="336"/>
      <c r="E260" s="337"/>
      <c r="F260" s="338"/>
    </row>
    <row r="261" spans="1:6" ht="15.75" x14ac:dyDescent="0.2">
      <c r="A261" s="321"/>
      <c r="B261" s="339" t="s">
        <v>78</v>
      </c>
      <c r="C261" s="335" t="s">
        <v>28</v>
      </c>
      <c r="D261" s="336">
        <v>5</v>
      </c>
      <c r="E261" s="337"/>
      <c r="F261" s="338">
        <f>E261*D261</f>
        <v>0</v>
      </c>
    </row>
    <row r="262" spans="1:6" ht="15.75" x14ac:dyDescent="0.2">
      <c r="A262" s="321"/>
      <c r="B262" s="339"/>
      <c r="C262" s="335"/>
      <c r="D262" s="336"/>
      <c r="E262" s="337"/>
      <c r="F262" s="338"/>
    </row>
    <row r="263" spans="1:6" ht="31.5" x14ac:dyDescent="0.2">
      <c r="A263" s="321" t="s">
        <v>513</v>
      </c>
      <c r="B263" s="334" t="s">
        <v>79</v>
      </c>
      <c r="C263" s="256" t="s">
        <v>36</v>
      </c>
      <c r="D263" s="535">
        <v>40</v>
      </c>
      <c r="E263" s="536"/>
      <c r="F263" s="537">
        <f>E263*D263</f>
        <v>0</v>
      </c>
    </row>
    <row r="264" spans="1:6" ht="15.75" x14ac:dyDescent="0.2">
      <c r="A264" s="321"/>
      <c r="B264" s="334"/>
      <c r="C264" s="335"/>
      <c r="D264" s="336"/>
      <c r="E264" s="337"/>
      <c r="F264" s="338"/>
    </row>
    <row r="265" spans="1:6" ht="15.75" x14ac:dyDescent="0.2">
      <c r="A265" s="321"/>
      <c r="B265" s="334" t="s">
        <v>39</v>
      </c>
      <c r="C265" s="335"/>
      <c r="D265" s="336"/>
      <c r="E265" s="337"/>
      <c r="F265" s="338">
        <f>F263+F261+F258</f>
        <v>0</v>
      </c>
    </row>
    <row r="266" spans="1:6" ht="15.75" x14ac:dyDescent="0.2">
      <c r="A266" s="321"/>
      <c r="B266" s="334"/>
      <c r="C266" s="335"/>
      <c r="D266" s="336"/>
      <c r="E266" s="337"/>
      <c r="F266" s="338"/>
    </row>
    <row r="267" spans="1:6" ht="15.75" x14ac:dyDescent="0.2">
      <c r="A267" s="321"/>
      <c r="B267" s="339"/>
      <c r="C267" s="395"/>
      <c r="D267" s="396"/>
      <c r="E267" s="397"/>
      <c r="F267" s="398"/>
    </row>
    <row r="268" spans="1:6" ht="15.75" x14ac:dyDescent="0.2">
      <c r="A268" s="328" t="s">
        <v>433</v>
      </c>
      <c r="B268" s="389" t="s">
        <v>272</v>
      </c>
      <c r="C268" s="425"/>
      <c r="D268" s="426"/>
      <c r="E268" s="427"/>
      <c r="F268" s="428"/>
    </row>
    <row r="269" spans="1:6" ht="15.75" x14ac:dyDescent="0.2">
      <c r="A269" s="429"/>
      <c r="B269" s="430"/>
      <c r="C269" s="395"/>
      <c r="D269" s="396"/>
      <c r="E269" s="397"/>
      <c r="F269" s="398"/>
    </row>
    <row r="270" spans="1:6" ht="47.25" x14ac:dyDescent="0.2">
      <c r="A270" s="321" t="s">
        <v>514</v>
      </c>
      <c r="B270" s="334" t="s">
        <v>690</v>
      </c>
      <c r="C270" s="256" t="s">
        <v>36</v>
      </c>
      <c r="D270" s="535">
        <v>40</v>
      </c>
      <c r="E270" s="536"/>
      <c r="F270" s="537">
        <f>E270*D270</f>
        <v>0</v>
      </c>
    </row>
    <row r="271" spans="1:6" ht="47.25" x14ac:dyDescent="0.2">
      <c r="A271" s="321" t="s">
        <v>560</v>
      </c>
      <c r="B271" s="334" t="s">
        <v>266</v>
      </c>
      <c r="C271" s="256" t="s">
        <v>36</v>
      </c>
      <c r="D271" s="535">
        <v>100</v>
      </c>
      <c r="E271" s="536"/>
      <c r="F271" s="537">
        <f>E271*D271</f>
        <v>0</v>
      </c>
    </row>
    <row r="272" spans="1:6" ht="15.75" x14ac:dyDescent="0.2">
      <c r="A272" s="321" t="s">
        <v>515</v>
      </c>
      <c r="B272" s="334" t="s">
        <v>706</v>
      </c>
      <c r="C272" s="335" t="s">
        <v>36</v>
      </c>
      <c r="D272" s="336">
        <v>140</v>
      </c>
      <c r="E272" s="337"/>
      <c r="F272" s="338">
        <f>D272*E272</f>
        <v>0</v>
      </c>
    </row>
    <row r="273" spans="1:6" ht="15.75" x14ac:dyDescent="0.2">
      <c r="A273" s="321" t="s">
        <v>516</v>
      </c>
      <c r="B273" s="334" t="s">
        <v>267</v>
      </c>
      <c r="C273" s="431" t="s">
        <v>8</v>
      </c>
      <c r="D273" s="339">
        <v>2</v>
      </c>
      <c r="E273" s="342"/>
      <c r="F273" s="432">
        <f>E273*D273</f>
        <v>0</v>
      </c>
    </row>
    <row r="274" spans="1:6" ht="15.75" x14ac:dyDescent="0.2">
      <c r="A274" s="321"/>
      <c r="B274" s="433" t="s">
        <v>691</v>
      </c>
      <c r="C274" s="431" t="s">
        <v>8</v>
      </c>
      <c r="D274" s="339">
        <v>2</v>
      </c>
      <c r="E274" s="342"/>
      <c r="F274" s="432"/>
    </row>
    <row r="275" spans="1:6" ht="15.75" x14ac:dyDescent="0.2">
      <c r="A275" s="321"/>
      <c r="B275" s="433" t="s">
        <v>692</v>
      </c>
      <c r="C275" s="431" t="s">
        <v>8</v>
      </c>
      <c r="D275" s="339">
        <v>2</v>
      </c>
      <c r="E275" s="342"/>
      <c r="F275" s="432"/>
    </row>
    <row r="276" spans="1:6" ht="15.75" x14ac:dyDescent="0.2">
      <c r="A276" s="321"/>
      <c r="B276" s="433" t="s">
        <v>693</v>
      </c>
      <c r="C276" s="431" t="s">
        <v>8</v>
      </c>
      <c r="D276" s="339">
        <v>5</v>
      </c>
      <c r="E276" s="342"/>
      <c r="F276" s="432"/>
    </row>
    <row r="277" spans="1:6" ht="15.75" x14ac:dyDescent="0.2">
      <c r="A277" s="321"/>
      <c r="B277" s="433" t="s">
        <v>694</v>
      </c>
      <c r="C277" s="431" t="s">
        <v>8</v>
      </c>
      <c r="D277" s="339">
        <v>2</v>
      </c>
      <c r="E277" s="342"/>
      <c r="F277" s="432"/>
    </row>
    <row r="278" spans="1:6" ht="15.75" x14ac:dyDescent="0.2">
      <c r="A278" s="321"/>
      <c r="B278" s="339" t="s">
        <v>269</v>
      </c>
      <c r="C278" s="431" t="s">
        <v>8</v>
      </c>
      <c r="D278" s="339">
        <v>1</v>
      </c>
      <c r="E278" s="342"/>
      <c r="F278" s="432"/>
    </row>
    <row r="279" spans="1:6" ht="15.75" x14ac:dyDescent="0.2">
      <c r="A279" s="321"/>
      <c r="B279" s="339" t="s">
        <v>271</v>
      </c>
      <c r="C279" s="431" t="s">
        <v>69</v>
      </c>
      <c r="D279" s="339">
        <v>1</v>
      </c>
      <c r="E279" s="342"/>
      <c r="F279" s="432"/>
    </row>
    <row r="280" spans="1:6" ht="15.75" x14ac:dyDescent="0.2">
      <c r="A280" s="321" t="s">
        <v>517</v>
      </c>
      <c r="B280" s="434" t="s">
        <v>695</v>
      </c>
      <c r="C280" s="431" t="s">
        <v>69</v>
      </c>
      <c r="D280" s="339">
        <v>1</v>
      </c>
      <c r="E280" s="342"/>
      <c r="F280" s="432">
        <f>E280*D280</f>
        <v>0</v>
      </c>
    </row>
    <row r="281" spans="1:6" ht="15.75" x14ac:dyDescent="0.2">
      <c r="A281" s="321" t="s">
        <v>518</v>
      </c>
      <c r="B281" s="435" t="s">
        <v>696</v>
      </c>
      <c r="C281" s="436" t="s">
        <v>697</v>
      </c>
      <c r="D281" s="437">
        <v>0.1</v>
      </c>
      <c r="E281" s="436"/>
      <c r="F281" s="432">
        <f>E281*0.1</f>
        <v>0</v>
      </c>
    </row>
    <row r="282" spans="1:6" ht="31.5" x14ac:dyDescent="0.2">
      <c r="A282" s="321" t="s">
        <v>519</v>
      </c>
      <c r="B282" s="334" t="s">
        <v>268</v>
      </c>
      <c r="C282" s="261" t="s">
        <v>69</v>
      </c>
      <c r="D282" s="538">
        <v>1</v>
      </c>
      <c r="E282" s="539"/>
      <c r="F282" s="544">
        <f>E282*D282</f>
        <v>0</v>
      </c>
    </row>
    <row r="283" spans="1:6" ht="31.5" x14ac:dyDescent="0.2">
      <c r="A283" s="321" t="s">
        <v>520</v>
      </c>
      <c r="B283" s="438" t="s">
        <v>698</v>
      </c>
      <c r="C283" s="261" t="s">
        <v>69</v>
      </c>
      <c r="D283" s="538">
        <v>1</v>
      </c>
      <c r="E283" s="539"/>
      <c r="F283" s="544">
        <f>E283*D283</f>
        <v>0</v>
      </c>
    </row>
    <row r="284" spans="1:6" ht="31.5" x14ac:dyDescent="0.2">
      <c r="A284" s="321" t="s">
        <v>521</v>
      </c>
      <c r="B284" s="439" t="s">
        <v>699</v>
      </c>
      <c r="C284" s="261" t="s">
        <v>69</v>
      </c>
      <c r="D284" s="538">
        <v>1</v>
      </c>
      <c r="E284" s="539"/>
      <c r="F284" s="544">
        <f>E284*D284</f>
        <v>0</v>
      </c>
    </row>
    <row r="285" spans="1:6" ht="15.75" x14ac:dyDescent="0.2">
      <c r="A285" s="321"/>
      <c r="B285" s="440"/>
      <c r="C285" s="431"/>
      <c r="D285" s="339"/>
      <c r="E285" s="342"/>
      <c r="F285" s="432"/>
    </row>
    <row r="286" spans="1:6" ht="16.5" customHeight="1" x14ac:dyDescent="0.2">
      <c r="A286" s="321"/>
      <c r="B286" s="334" t="s">
        <v>270</v>
      </c>
      <c r="C286" s="335"/>
      <c r="D286" s="336"/>
      <c r="E286" s="337"/>
      <c r="F286" s="338">
        <f>F284+F283+F282+F281+F280+F273+F272+F271+F270</f>
        <v>0</v>
      </c>
    </row>
    <row r="287" spans="1:6" ht="15.75" x14ac:dyDescent="0.2">
      <c r="A287" s="429"/>
      <c r="B287" s="394"/>
      <c r="C287" s="395"/>
      <c r="D287" s="396"/>
      <c r="E287" s="397"/>
      <c r="F287" s="398"/>
    </row>
    <row r="288" spans="1:6" ht="15.75" x14ac:dyDescent="0.2">
      <c r="A288" s="328" t="s">
        <v>434</v>
      </c>
      <c r="B288" s="389" t="s">
        <v>81</v>
      </c>
      <c r="C288" s="390"/>
      <c r="D288" s="391"/>
      <c r="E288" s="392"/>
      <c r="F288" s="393"/>
    </row>
    <row r="289" spans="1:6" ht="47.25" x14ac:dyDescent="0.2">
      <c r="A289" s="321" t="s">
        <v>522</v>
      </c>
      <c r="B289" s="334" t="s">
        <v>229</v>
      </c>
      <c r="C289" s="395"/>
      <c r="D289" s="396"/>
      <c r="E289" s="397"/>
      <c r="F289" s="398"/>
    </row>
    <row r="290" spans="1:6" ht="15.75" x14ac:dyDescent="0.2">
      <c r="A290" s="321"/>
      <c r="B290" s="339" t="s">
        <v>230</v>
      </c>
      <c r="C290" s="395"/>
      <c r="D290" s="396"/>
      <c r="E290" s="397"/>
      <c r="F290" s="398"/>
    </row>
    <row r="291" spans="1:6" ht="31.5" x14ac:dyDescent="0.2">
      <c r="A291" s="321"/>
      <c r="B291" s="339" t="s">
        <v>45</v>
      </c>
      <c r="C291" s="395"/>
      <c r="D291" s="396"/>
      <c r="E291" s="397"/>
      <c r="F291" s="398"/>
    </row>
    <row r="292" spans="1:6" ht="15.75" x14ac:dyDescent="0.2">
      <c r="A292" s="321"/>
      <c r="B292" s="339" t="s">
        <v>228</v>
      </c>
      <c r="C292" s="335" t="s">
        <v>36</v>
      </c>
      <c r="D292" s="336">
        <v>200</v>
      </c>
      <c r="E292" s="337"/>
      <c r="F292" s="338">
        <f>E292*D292</f>
        <v>0</v>
      </c>
    </row>
    <row r="293" spans="1:6" ht="31.5" x14ac:dyDescent="0.2">
      <c r="A293" s="321" t="s">
        <v>523</v>
      </c>
      <c r="B293" s="334" t="s">
        <v>77</v>
      </c>
      <c r="C293" s="395"/>
      <c r="D293" s="396"/>
      <c r="E293" s="397"/>
      <c r="F293" s="398"/>
    </row>
    <row r="294" spans="1:6" ht="18" customHeight="1" x14ac:dyDescent="0.2">
      <c r="A294" s="321"/>
      <c r="B294" s="339" t="s">
        <v>48</v>
      </c>
      <c r="C294" s="395"/>
      <c r="D294" s="396"/>
      <c r="E294" s="397"/>
      <c r="F294" s="398"/>
    </row>
    <row r="295" spans="1:6" ht="15.75" x14ac:dyDescent="0.2">
      <c r="A295" s="321"/>
      <c r="B295" s="339" t="s">
        <v>78</v>
      </c>
      <c r="C295" s="335" t="s">
        <v>28</v>
      </c>
      <c r="D295" s="336">
        <v>25</v>
      </c>
      <c r="E295" s="337"/>
      <c r="F295" s="338">
        <f>E295*D295</f>
        <v>0</v>
      </c>
    </row>
    <row r="296" spans="1:6" ht="31.5" x14ac:dyDescent="0.2">
      <c r="A296" s="321" t="s">
        <v>524</v>
      </c>
      <c r="B296" s="334" t="s">
        <v>232</v>
      </c>
      <c r="C296" s="256" t="s">
        <v>8</v>
      </c>
      <c r="D296" s="535">
        <v>10</v>
      </c>
      <c r="E296" s="536"/>
      <c r="F296" s="537">
        <f>E296*D296</f>
        <v>0</v>
      </c>
    </row>
    <row r="297" spans="1:6" ht="15.75" x14ac:dyDescent="0.2">
      <c r="A297" s="321" t="s">
        <v>525</v>
      </c>
      <c r="B297" s="334" t="s">
        <v>231</v>
      </c>
      <c r="C297" s="256"/>
      <c r="D297" s="535"/>
      <c r="E297" s="536"/>
      <c r="F297" s="537"/>
    </row>
    <row r="298" spans="1:6" ht="31.5" x14ac:dyDescent="0.2">
      <c r="A298" s="321"/>
      <c r="B298" s="339" t="s">
        <v>233</v>
      </c>
      <c r="C298" s="256" t="s">
        <v>8</v>
      </c>
      <c r="D298" s="535">
        <v>10</v>
      </c>
      <c r="E298" s="536"/>
      <c r="F298" s="537">
        <f t="shared" ref="F298:F303" si="0">E298*D298</f>
        <v>0</v>
      </c>
    </row>
    <row r="299" spans="1:6" ht="15.75" x14ac:dyDescent="0.2">
      <c r="A299" s="321" t="s">
        <v>526</v>
      </c>
      <c r="B299" s="334" t="s">
        <v>706</v>
      </c>
      <c r="C299" s="335" t="s">
        <v>36</v>
      </c>
      <c r="D299" s="441">
        <v>200</v>
      </c>
      <c r="E299" s="442"/>
      <c r="F299" s="338">
        <f t="shared" si="0"/>
        <v>0</v>
      </c>
    </row>
    <row r="300" spans="1:6" ht="31.5" x14ac:dyDescent="0.2">
      <c r="A300" s="321" t="s">
        <v>527</v>
      </c>
      <c r="B300" s="334" t="s">
        <v>478</v>
      </c>
      <c r="C300" s="256" t="s">
        <v>8</v>
      </c>
      <c r="D300" s="535">
        <v>10</v>
      </c>
      <c r="E300" s="536"/>
      <c r="F300" s="537">
        <f t="shared" si="0"/>
        <v>0</v>
      </c>
    </row>
    <row r="301" spans="1:6" ht="15.75" x14ac:dyDescent="0.2">
      <c r="A301" s="321" t="s">
        <v>528</v>
      </c>
      <c r="B301" s="334" t="s">
        <v>685</v>
      </c>
      <c r="C301" s="335" t="s">
        <v>8</v>
      </c>
      <c r="D301" s="336">
        <v>2</v>
      </c>
      <c r="E301" s="337"/>
      <c r="F301" s="338">
        <f t="shared" si="0"/>
        <v>0</v>
      </c>
    </row>
    <row r="302" spans="1:6" ht="15.75" x14ac:dyDescent="0.2">
      <c r="A302" s="321" t="s">
        <v>529</v>
      </c>
      <c r="B302" s="334" t="s">
        <v>479</v>
      </c>
      <c r="C302" s="335" t="s">
        <v>8</v>
      </c>
      <c r="D302" s="336">
        <v>6</v>
      </c>
      <c r="E302" s="337"/>
      <c r="F302" s="338">
        <f t="shared" si="0"/>
        <v>0</v>
      </c>
    </row>
    <row r="303" spans="1:6" ht="36" customHeight="1" x14ac:dyDescent="0.2">
      <c r="A303" s="321" t="s">
        <v>530</v>
      </c>
      <c r="B303" s="334" t="s">
        <v>728</v>
      </c>
      <c r="C303" s="256" t="s">
        <v>8</v>
      </c>
      <c r="D303" s="535">
        <v>16</v>
      </c>
      <c r="E303" s="546"/>
      <c r="F303" s="537">
        <f t="shared" si="0"/>
        <v>0</v>
      </c>
    </row>
    <row r="304" spans="1:6" ht="14.25" customHeight="1" x14ac:dyDescent="0.2">
      <c r="A304" s="321"/>
      <c r="B304" s="334"/>
      <c r="C304" s="256"/>
      <c r="D304" s="535"/>
      <c r="E304" s="546"/>
      <c r="F304" s="537"/>
    </row>
    <row r="305" spans="1:6" ht="15.75" customHeight="1" x14ac:dyDescent="0.2">
      <c r="A305" s="321"/>
      <c r="B305" s="327" t="s">
        <v>725</v>
      </c>
      <c r="C305" s="256"/>
      <c r="D305" s="535"/>
      <c r="E305" s="546"/>
      <c r="F305" s="537"/>
    </row>
    <row r="306" spans="1:6" ht="15.75" customHeight="1" x14ac:dyDescent="0.2">
      <c r="A306" s="321"/>
      <c r="B306" s="327" t="s">
        <v>726</v>
      </c>
      <c r="C306" s="256"/>
      <c r="D306" s="535"/>
      <c r="E306" s="546"/>
      <c r="F306" s="537"/>
    </row>
    <row r="307" spans="1:6" ht="15.75" customHeight="1" x14ac:dyDescent="0.2">
      <c r="A307" s="321"/>
      <c r="B307" s="327" t="s">
        <v>727</v>
      </c>
      <c r="C307" s="256"/>
      <c r="D307" s="535"/>
      <c r="E307" s="546"/>
      <c r="F307" s="537"/>
    </row>
    <row r="308" spans="1:6" ht="16.5" customHeight="1" x14ac:dyDescent="0.2">
      <c r="A308" s="321"/>
      <c r="B308" s="334"/>
      <c r="C308" s="256"/>
      <c r="D308" s="535"/>
      <c r="E308" s="546"/>
      <c r="F308" s="537"/>
    </row>
    <row r="309" spans="1:6" ht="31.5" x14ac:dyDescent="0.2">
      <c r="A309" s="443" t="s">
        <v>531</v>
      </c>
      <c r="B309" s="334" t="s">
        <v>720</v>
      </c>
      <c r="C309" s="256" t="s">
        <v>8</v>
      </c>
      <c r="D309" s="535">
        <v>12</v>
      </c>
      <c r="E309" s="546"/>
      <c r="F309" s="537">
        <f>E309*D309</f>
        <v>0</v>
      </c>
    </row>
    <row r="310" spans="1:6" ht="15.75" x14ac:dyDescent="0.2">
      <c r="A310" s="443"/>
      <c r="B310" s="334"/>
      <c r="C310" s="256"/>
      <c r="D310" s="545"/>
      <c r="E310" s="546"/>
      <c r="F310" s="537"/>
    </row>
    <row r="311" spans="1:6" ht="15.75" x14ac:dyDescent="0.2">
      <c r="A311" s="443"/>
      <c r="B311" s="327" t="s">
        <v>725</v>
      </c>
      <c r="C311" s="256"/>
      <c r="D311" s="545"/>
      <c r="E311" s="546"/>
      <c r="F311" s="537"/>
    </row>
    <row r="312" spans="1:6" ht="15.75" x14ac:dyDescent="0.2">
      <c r="A312" s="443"/>
      <c r="B312" s="327" t="s">
        <v>726</v>
      </c>
      <c r="C312" s="256"/>
      <c r="D312" s="545"/>
      <c r="E312" s="546"/>
      <c r="F312" s="537"/>
    </row>
    <row r="313" spans="1:6" ht="15.75" x14ac:dyDescent="0.2">
      <c r="A313" s="443"/>
      <c r="B313" s="327" t="s">
        <v>727</v>
      </c>
      <c r="C313" s="256"/>
      <c r="D313" s="545"/>
      <c r="E313" s="546"/>
      <c r="F313" s="537"/>
    </row>
    <row r="314" spans="1:6" ht="15.75" x14ac:dyDescent="0.2">
      <c r="A314" s="443"/>
      <c r="B314" s="334"/>
      <c r="C314" s="256"/>
      <c r="D314" s="545"/>
      <c r="E314" s="546"/>
      <c r="F314" s="537"/>
    </row>
    <row r="315" spans="1:6" ht="15.75" x14ac:dyDescent="0.2">
      <c r="A315" s="321" t="s">
        <v>532</v>
      </c>
      <c r="B315" s="334" t="s">
        <v>480</v>
      </c>
      <c r="C315" s="335" t="s">
        <v>8</v>
      </c>
      <c r="D315" s="336">
        <v>10</v>
      </c>
      <c r="E315" s="337"/>
      <c r="F315" s="338">
        <f t="shared" ref="F315:F328" si="1">E315*D315</f>
        <v>0</v>
      </c>
    </row>
    <row r="316" spans="1:6" ht="15.75" x14ac:dyDescent="0.2">
      <c r="A316" s="321" t="s">
        <v>533</v>
      </c>
      <c r="B316" s="334" t="s">
        <v>481</v>
      </c>
      <c r="C316" s="335" t="s">
        <v>8</v>
      </c>
      <c r="D316" s="336">
        <v>2</v>
      </c>
      <c r="E316" s="337"/>
      <c r="F316" s="338">
        <f t="shared" si="1"/>
        <v>0</v>
      </c>
    </row>
    <row r="317" spans="1:6" ht="15.75" x14ac:dyDescent="0.2">
      <c r="A317" s="321" t="s">
        <v>534</v>
      </c>
      <c r="B317" s="334" t="s">
        <v>635</v>
      </c>
      <c r="C317" s="335" t="s">
        <v>8</v>
      </c>
      <c r="D317" s="336">
        <v>1</v>
      </c>
      <c r="E317" s="337"/>
      <c r="F317" s="338">
        <f t="shared" si="1"/>
        <v>0</v>
      </c>
    </row>
    <row r="318" spans="1:6" ht="31.5" x14ac:dyDescent="0.2">
      <c r="A318" s="321" t="s">
        <v>535</v>
      </c>
      <c r="B318" s="334" t="s">
        <v>482</v>
      </c>
      <c r="C318" s="256" t="s">
        <v>69</v>
      </c>
      <c r="D318" s="535">
        <v>1</v>
      </c>
      <c r="E318" s="536"/>
      <c r="F318" s="537">
        <f t="shared" si="1"/>
        <v>0</v>
      </c>
    </row>
    <row r="319" spans="1:6" ht="31.5" x14ac:dyDescent="0.2">
      <c r="A319" s="321" t="s">
        <v>536</v>
      </c>
      <c r="B319" s="334" t="s">
        <v>483</v>
      </c>
      <c r="C319" s="256" t="s">
        <v>36</v>
      </c>
      <c r="D319" s="535">
        <v>220</v>
      </c>
      <c r="E319" s="536"/>
      <c r="F319" s="537">
        <f t="shared" si="1"/>
        <v>0</v>
      </c>
    </row>
    <row r="320" spans="1:6" ht="15.75" x14ac:dyDescent="0.2">
      <c r="A320" s="321" t="s">
        <v>537</v>
      </c>
      <c r="B320" s="334" t="s">
        <v>484</v>
      </c>
      <c r="C320" s="335" t="s">
        <v>36</v>
      </c>
      <c r="D320" s="336">
        <v>120</v>
      </c>
      <c r="E320" s="337"/>
      <c r="F320" s="338">
        <f t="shared" si="1"/>
        <v>0</v>
      </c>
    </row>
    <row r="321" spans="1:6" ht="47.25" x14ac:dyDescent="0.2">
      <c r="A321" s="321" t="s">
        <v>538</v>
      </c>
      <c r="B321" s="334" t="s">
        <v>485</v>
      </c>
      <c r="C321" s="256" t="s">
        <v>102</v>
      </c>
      <c r="D321" s="535">
        <v>250</v>
      </c>
      <c r="E321" s="536"/>
      <c r="F321" s="537">
        <f t="shared" si="1"/>
        <v>0</v>
      </c>
    </row>
    <row r="322" spans="1:6" ht="15.75" x14ac:dyDescent="0.2">
      <c r="A322" s="321" t="s">
        <v>539</v>
      </c>
      <c r="B322" s="334" t="s">
        <v>486</v>
      </c>
      <c r="C322" s="335" t="s">
        <v>102</v>
      </c>
      <c r="D322" s="336">
        <v>6</v>
      </c>
      <c r="E322" s="337"/>
      <c r="F322" s="338">
        <f t="shared" si="1"/>
        <v>0</v>
      </c>
    </row>
    <row r="323" spans="1:6" ht="15.75" x14ac:dyDescent="0.2">
      <c r="A323" s="321" t="s">
        <v>540</v>
      </c>
      <c r="B323" s="334" t="s">
        <v>487</v>
      </c>
      <c r="C323" s="335" t="s">
        <v>8</v>
      </c>
      <c r="D323" s="336">
        <v>220</v>
      </c>
      <c r="E323" s="337"/>
      <c r="F323" s="338">
        <f t="shared" si="1"/>
        <v>0</v>
      </c>
    </row>
    <row r="324" spans="1:6" ht="31.5" x14ac:dyDescent="0.2">
      <c r="A324" s="321" t="s">
        <v>541</v>
      </c>
      <c r="B324" s="334" t="s">
        <v>490</v>
      </c>
      <c r="C324" s="256" t="s">
        <v>8</v>
      </c>
      <c r="D324" s="535">
        <v>1</v>
      </c>
      <c r="E324" s="536"/>
      <c r="F324" s="537">
        <f t="shared" si="1"/>
        <v>0</v>
      </c>
    </row>
    <row r="325" spans="1:6" ht="15.75" x14ac:dyDescent="0.2">
      <c r="A325" s="321" t="s">
        <v>542</v>
      </c>
      <c r="B325" s="334" t="s">
        <v>491</v>
      </c>
      <c r="C325" s="335" t="s">
        <v>69</v>
      </c>
      <c r="D325" s="336">
        <v>1</v>
      </c>
      <c r="E325" s="337"/>
      <c r="F325" s="338">
        <f t="shared" si="1"/>
        <v>0</v>
      </c>
    </row>
    <row r="326" spans="1:6" ht="15.75" x14ac:dyDescent="0.2">
      <c r="A326" s="321" t="s">
        <v>544</v>
      </c>
      <c r="B326" s="334" t="s">
        <v>489</v>
      </c>
      <c r="C326" s="335" t="s">
        <v>69</v>
      </c>
      <c r="D326" s="336">
        <v>1</v>
      </c>
      <c r="E326" s="337"/>
      <c r="F326" s="338">
        <f t="shared" si="1"/>
        <v>0</v>
      </c>
    </row>
    <row r="327" spans="1:6" ht="15.75" x14ac:dyDescent="0.2">
      <c r="A327" s="321" t="s">
        <v>543</v>
      </c>
      <c r="B327" s="334" t="s">
        <v>82</v>
      </c>
      <c r="C327" s="335" t="s">
        <v>69</v>
      </c>
      <c r="D327" s="336">
        <v>1</v>
      </c>
      <c r="E327" s="337"/>
      <c r="F327" s="338">
        <f t="shared" si="1"/>
        <v>0</v>
      </c>
    </row>
    <row r="328" spans="1:6" ht="15.75" x14ac:dyDescent="0.2">
      <c r="A328" s="321" t="s">
        <v>545</v>
      </c>
      <c r="B328" s="334" t="s">
        <v>488</v>
      </c>
      <c r="C328" s="335" t="s">
        <v>69</v>
      </c>
      <c r="D328" s="336">
        <v>1</v>
      </c>
      <c r="E328" s="337"/>
      <c r="F328" s="338">
        <f t="shared" si="1"/>
        <v>0</v>
      </c>
    </row>
    <row r="329" spans="1:6" ht="15.75" x14ac:dyDescent="0.2">
      <c r="A329" s="321"/>
      <c r="B329" s="334" t="s">
        <v>83</v>
      </c>
      <c r="C329" s="335"/>
      <c r="D329" s="336"/>
      <c r="E329" s="337"/>
      <c r="F329" s="338">
        <f xml:space="preserve"> SUM(F292:F328)</f>
        <v>0</v>
      </c>
    </row>
    <row r="330" spans="1:6" ht="15.75" x14ac:dyDescent="0.2">
      <c r="A330" s="321"/>
      <c r="B330" s="394"/>
      <c r="C330" s="335"/>
      <c r="D330" s="336"/>
      <c r="E330" s="337"/>
      <c r="F330" s="338"/>
    </row>
    <row r="331" spans="1:6" ht="15.75" x14ac:dyDescent="0.2">
      <c r="A331" s="328" t="s">
        <v>736</v>
      </c>
      <c r="B331" s="389" t="s">
        <v>737</v>
      </c>
      <c r="C331" s="390"/>
      <c r="D331" s="391"/>
      <c r="E331" s="392"/>
      <c r="F331" s="393"/>
    </row>
    <row r="332" spans="1:6" ht="15.75" x14ac:dyDescent="0.2">
      <c r="A332" s="321"/>
      <c r="B332" s="339"/>
      <c r="C332" s="335"/>
      <c r="D332" s="336"/>
      <c r="E332" s="337"/>
      <c r="F332" s="338"/>
    </row>
    <row r="333" spans="1:6" ht="15.75" x14ac:dyDescent="0.2">
      <c r="A333" s="321" t="s">
        <v>739</v>
      </c>
      <c r="B333" s="334" t="s">
        <v>231</v>
      </c>
      <c r="C333" s="256" t="s">
        <v>8</v>
      </c>
      <c r="D333" s="535">
        <v>6</v>
      </c>
      <c r="E333" s="536"/>
      <c r="F333" s="537">
        <f>E333*D333</f>
        <v>0</v>
      </c>
    </row>
    <row r="334" spans="1:6" ht="47.25" x14ac:dyDescent="0.2">
      <c r="A334" s="321"/>
      <c r="B334" s="339" t="s">
        <v>248</v>
      </c>
      <c r="C334" s="335"/>
      <c r="D334" s="336"/>
      <c r="E334" s="337"/>
      <c r="F334" s="338"/>
    </row>
    <row r="335" spans="1:6" ht="15.75" x14ac:dyDescent="0.2">
      <c r="A335" s="321" t="s">
        <v>740</v>
      </c>
      <c r="B335" s="334" t="s">
        <v>84</v>
      </c>
      <c r="C335" s="335" t="s">
        <v>8</v>
      </c>
      <c r="D335" s="336">
        <v>6</v>
      </c>
      <c r="E335" s="337"/>
      <c r="F335" s="338">
        <f>E335*D335</f>
        <v>0</v>
      </c>
    </row>
    <row r="336" spans="1:6" ht="15.75" x14ac:dyDescent="0.2">
      <c r="A336" s="321"/>
      <c r="B336" s="339" t="s">
        <v>85</v>
      </c>
      <c r="C336" s="335"/>
      <c r="D336" s="336"/>
      <c r="E336" s="337"/>
      <c r="F336" s="338"/>
    </row>
    <row r="337" spans="1:6" ht="15.75" x14ac:dyDescent="0.2">
      <c r="A337" s="614" t="s">
        <v>741</v>
      </c>
      <c r="B337" s="334" t="s">
        <v>86</v>
      </c>
      <c r="C337" s="256" t="s">
        <v>8</v>
      </c>
      <c r="D337" s="535">
        <v>6</v>
      </c>
      <c r="E337" s="536"/>
      <c r="F337" s="537">
        <f>E337*D337</f>
        <v>0</v>
      </c>
    </row>
    <row r="338" spans="1:6" ht="15.75" x14ac:dyDescent="0.2">
      <c r="A338" s="321"/>
      <c r="B338" s="339" t="s">
        <v>91</v>
      </c>
      <c r="C338" s="335"/>
      <c r="D338" s="336"/>
      <c r="E338" s="337"/>
      <c r="F338" s="338"/>
    </row>
    <row r="339" spans="1:6" ht="15.75" x14ac:dyDescent="0.2">
      <c r="A339" s="321"/>
      <c r="B339" s="339" t="s">
        <v>87</v>
      </c>
      <c r="C339" s="335"/>
      <c r="D339" s="336"/>
      <c r="E339" s="337"/>
      <c r="F339" s="338"/>
    </row>
    <row r="340" spans="1:6" ht="15.75" x14ac:dyDescent="0.2">
      <c r="A340" s="321"/>
      <c r="B340" s="339" t="s">
        <v>88</v>
      </c>
      <c r="C340" s="335"/>
      <c r="D340" s="336"/>
      <c r="E340" s="337"/>
      <c r="F340" s="338"/>
    </row>
    <row r="341" spans="1:6" ht="15.75" x14ac:dyDescent="0.2">
      <c r="A341" s="321"/>
      <c r="B341" s="339" t="s">
        <v>92</v>
      </c>
      <c r="C341" s="335"/>
      <c r="D341" s="336"/>
      <c r="E341" s="337"/>
      <c r="F341" s="338"/>
    </row>
    <row r="342" spans="1:6" ht="15.75" x14ac:dyDescent="0.2">
      <c r="A342" s="321"/>
      <c r="B342" s="339" t="s">
        <v>89</v>
      </c>
      <c r="C342" s="335"/>
      <c r="D342" s="336"/>
      <c r="E342" s="337"/>
      <c r="F342" s="338"/>
    </row>
    <row r="343" spans="1:6" ht="15.75" x14ac:dyDescent="0.2">
      <c r="A343" s="321"/>
      <c r="B343" s="339" t="s">
        <v>90</v>
      </c>
      <c r="C343" s="335"/>
      <c r="D343" s="336"/>
      <c r="E343" s="337"/>
      <c r="F343" s="338"/>
    </row>
    <row r="344" spans="1:6" ht="15.75" x14ac:dyDescent="0.2">
      <c r="A344" s="321"/>
      <c r="B344" s="339"/>
      <c r="C344" s="335"/>
      <c r="D344" s="336"/>
      <c r="E344" s="337"/>
      <c r="F344" s="338"/>
    </row>
    <row r="345" spans="1:6" ht="15.75" x14ac:dyDescent="0.2">
      <c r="A345" s="321"/>
      <c r="B345" s="334" t="s">
        <v>738</v>
      </c>
      <c r="C345" s="395"/>
      <c r="D345" s="396"/>
      <c r="E345" s="397"/>
      <c r="F345" s="338">
        <f xml:space="preserve"> SUM(F333:F337)</f>
        <v>0</v>
      </c>
    </row>
    <row r="346" spans="1:6" ht="15.75" x14ac:dyDescent="0.2">
      <c r="A346" s="321"/>
      <c r="B346" s="322"/>
      <c r="C346" s="323"/>
      <c r="D346" s="324"/>
      <c r="E346" s="325"/>
      <c r="F346" s="326"/>
    </row>
    <row r="347" spans="1:6" ht="15.75" x14ac:dyDescent="0.2">
      <c r="A347" s="321"/>
      <c r="B347" s="327" t="s">
        <v>273</v>
      </c>
      <c r="C347" s="323"/>
      <c r="D347" s="324"/>
      <c r="E347" s="325"/>
      <c r="F347" s="326"/>
    </row>
    <row r="348" spans="1:6" ht="15.75" x14ac:dyDescent="0.2">
      <c r="A348" s="321"/>
      <c r="B348" s="334" t="s">
        <v>35</v>
      </c>
      <c r="C348" s="335"/>
      <c r="D348" s="336"/>
      <c r="E348" s="337"/>
      <c r="F348" s="338">
        <f>F265</f>
        <v>0</v>
      </c>
    </row>
    <row r="349" spans="1:6" ht="15.75" x14ac:dyDescent="0.2">
      <c r="A349" s="321"/>
      <c r="B349" s="334" t="s">
        <v>80</v>
      </c>
      <c r="C349" s="335"/>
      <c r="D349" s="336"/>
      <c r="E349" s="337"/>
      <c r="F349" s="338">
        <f>F286</f>
        <v>0</v>
      </c>
    </row>
    <row r="350" spans="1:6" ht="15.75" x14ac:dyDescent="0.2">
      <c r="A350" s="321"/>
      <c r="B350" s="334" t="s">
        <v>81</v>
      </c>
      <c r="C350" s="335"/>
      <c r="D350" s="336"/>
      <c r="E350" s="337"/>
      <c r="F350" s="338">
        <f>F329</f>
        <v>0</v>
      </c>
    </row>
    <row r="351" spans="1:6" ht="15.75" x14ac:dyDescent="0.2">
      <c r="A351" s="321"/>
      <c r="B351" s="334" t="s">
        <v>737</v>
      </c>
      <c r="C351" s="335"/>
      <c r="D351" s="336"/>
      <c r="E351" s="337"/>
      <c r="F351" s="338">
        <f>F345</f>
        <v>0</v>
      </c>
    </row>
    <row r="352" spans="1:6" ht="15.75" x14ac:dyDescent="0.2">
      <c r="A352" s="321"/>
      <c r="B352" s="327"/>
      <c r="C352" s="323"/>
      <c r="D352" s="324"/>
      <c r="E352" s="325"/>
      <c r="F352" s="326"/>
    </row>
    <row r="353" spans="1:6" ht="15.75" x14ac:dyDescent="0.2">
      <c r="A353" s="328"/>
      <c r="B353" s="329" t="s">
        <v>93</v>
      </c>
      <c r="C353" s="330"/>
      <c r="D353" s="331"/>
      <c r="E353" s="332"/>
      <c r="F353" s="393">
        <f xml:space="preserve"> SUM(F348:F351)</f>
        <v>0</v>
      </c>
    </row>
    <row r="354" spans="1:6" ht="12.6" customHeight="1" x14ac:dyDescent="0.2">
      <c r="A354" s="321"/>
      <c r="B354" s="327"/>
      <c r="C354" s="323"/>
      <c r="D354" s="324"/>
      <c r="E354" s="325"/>
      <c r="F354" s="326"/>
    </row>
    <row r="355" spans="1:6" ht="12.95" customHeight="1" x14ac:dyDescent="0.2">
      <c r="A355" s="321"/>
      <c r="B355" s="327"/>
      <c r="C355" s="323"/>
      <c r="D355" s="324"/>
      <c r="E355" s="325"/>
      <c r="F355" s="326"/>
    </row>
    <row r="356" spans="1:6" ht="15.75" x14ac:dyDescent="0.25">
      <c r="A356" s="636" t="s">
        <v>457</v>
      </c>
      <c r="B356" s="637"/>
      <c r="C356" s="637"/>
      <c r="D356" s="637"/>
      <c r="E356" s="637"/>
      <c r="F356" s="637"/>
    </row>
    <row r="357" spans="1:6" ht="15.75" x14ac:dyDescent="0.2">
      <c r="A357" s="349"/>
      <c r="B357" s="350"/>
      <c r="C357" s="351"/>
      <c r="D357" s="352"/>
      <c r="E357" s="353"/>
      <c r="F357" s="444"/>
    </row>
    <row r="358" spans="1:6" ht="15.75" x14ac:dyDescent="0.2">
      <c r="A358" s="355" t="s">
        <v>367</v>
      </c>
      <c r="B358" s="356" t="s">
        <v>0</v>
      </c>
      <c r="C358" s="357"/>
      <c r="D358" s="358"/>
      <c r="E358" s="359"/>
      <c r="F358" s="445"/>
    </row>
    <row r="359" spans="1:6" ht="15.75" x14ac:dyDescent="0.2">
      <c r="A359" s="349" t="s">
        <v>458</v>
      </c>
      <c r="B359" s="350" t="s">
        <v>137</v>
      </c>
      <c r="C359" s="361"/>
      <c r="D359" s="362"/>
      <c r="E359" s="363"/>
      <c r="F359" s="446"/>
    </row>
    <row r="360" spans="1:6" ht="47.25" x14ac:dyDescent="0.2">
      <c r="A360" s="349"/>
      <c r="B360" s="289" t="s">
        <v>138</v>
      </c>
      <c r="C360" s="361"/>
      <c r="D360" s="362"/>
      <c r="E360" s="363"/>
      <c r="F360" s="509"/>
    </row>
    <row r="361" spans="1:6" ht="15.75" x14ac:dyDescent="0.2">
      <c r="A361" s="349"/>
      <c r="B361" s="289" t="s">
        <v>139</v>
      </c>
      <c r="C361" s="361" t="s">
        <v>27</v>
      </c>
      <c r="D361" s="362">
        <v>710</v>
      </c>
      <c r="E361" s="363"/>
      <c r="F361" s="507">
        <f>D361*E361</f>
        <v>0</v>
      </c>
    </row>
    <row r="362" spans="1:6" ht="15.75" x14ac:dyDescent="0.2">
      <c r="A362" s="349"/>
      <c r="B362" s="289"/>
      <c r="C362" s="361"/>
      <c r="D362" s="362"/>
      <c r="E362" s="363"/>
      <c r="F362" s="507"/>
    </row>
    <row r="363" spans="1:6" ht="15.75" x14ac:dyDescent="0.2">
      <c r="A363" s="365" t="s">
        <v>459</v>
      </c>
      <c r="B363" s="350" t="s">
        <v>188</v>
      </c>
      <c r="C363" s="361"/>
      <c r="D363" s="362"/>
      <c r="E363" s="363"/>
      <c r="F363" s="509"/>
    </row>
    <row r="364" spans="1:6" ht="78.75" x14ac:dyDescent="0.2">
      <c r="A364" s="349"/>
      <c r="B364" s="289" t="s">
        <v>189</v>
      </c>
      <c r="C364" s="361"/>
      <c r="D364" s="362"/>
      <c r="E364" s="363"/>
      <c r="F364" s="509"/>
    </row>
    <row r="365" spans="1:6" ht="15.75" x14ac:dyDescent="0.2">
      <c r="A365" s="349"/>
      <c r="B365" s="289" t="s">
        <v>190</v>
      </c>
      <c r="C365" s="361" t="s">
        <v>191</v>
      </c>
      <c r="D365" s="362">
        <v>31</v>
      </c>
      <c r="E365" s="363"/>
      <c r="F365" s="507">
        <f>D365*E365</f>
        <v>0</v>
      </c>
    </row>
    <row r="366" spans="1:6" ht="15.75" x14ac:dyDescent="0.2">
      <c r="A366" s="349"/>
      <c r="B366" s="289"/>
      <c r="C366" s="361"/>
      <c r="D366" s="362"/>
      <c r="E366" s="363"/>
      <c r="F366" s="509"/>
    </row>
    <row r="367" spans="1:6" ht="15.75" x14ac:dyDescent="0.2">
      <c r="A367" s="371"/>
      <c r="B367" s="372" t="s">
        <v>192</v>
      </c>
      <c r="C367" s="373"/>
      <c r="D367" s="374"/>
      <c r="E367" s="375"/>
      <c r="F367" s="376">
        <f>SUM(F359:F365)</f>
        <v>0</v>
      </c>
    </row>
    <row r="368" spans="1:6" ht="15.75" x14ac:dyDescent="0.2">
      <c r="A368" s="349"/>
      <c r="B368" s="350"/>
      <c r="C368" s="366"/>
      <c r="D368" s="289"/>
      <c r="E368" s="363"/>
      <c r="F368" s="509"/>
    </row>
    <row r="369" spans="1:6" ht="15.75" x14ac:dyDescent="0.2">
      <c r="A369" s="355" t="s">
        <v>368</v>
      </c>
      <c r="B369" s="356" t="s">
        <v>94</v>
      </c>
      <c r="C369" s="367"/>
      <c r="D369" s="368"/>
      <c r="E369" s="369"/>
      <c r="F369" s="447"/>
    </row>
    <row r="370" spans="1:6" ht="15.75" x14ac:dyDescent="0.2">
      <c r="A370" s="349"/>
      <c r="B370" s="289"/>
      <c r="C370" s="361"/>
      <c r="D370" s="362"/>
      <c r="E370" s="363"/>
      <c r="F370" s="446"/>
    </row>
    <row r="371" spans="1:6" ht="31.5" x14ac:dyDescent="0.2">
      <c r="A371" s="349" t="s">
        <v>460</v>
      </c>
      <c r="B371" s="350" t="s">
        <v>140</v>
      </c>
      <c r="C371" s="361"/>
      <c r="D371" s="362"/>
      <c r="E371" s="363"/>
      <c r="F371" s="446"/>
    </row>
    <row r="372" spans="1:6" ht="173.25" x14ac:dyDescent="0.2">
      <c r="A372" s="349"/>
      <c r="B372" s="289" t="s">
        <v>141</v>
      </c>
      <c r="C372" s="361"/>
      <c r="D372" s="362"/>
      <c r="E372" s="363"/>
      <c r="F372" s="446"/>
    </row>
    <row r="373" spans="1:6" ht="15.75" x14ac:dyDescent="0.2">
      <c r="A373" s="349"/>
      <c r="B373" s="289" t="s">
        <v>142</v>
      </c>
      <c r="C373" s="361" t="s">
        <v>28</v>
      </c>
      <c r="D373" s="362">
        <v>140</v>
      </c>
      <c r="E373" s="363"/>
      <c r="F373" s="507">
        <f>D373*E373</f>
        <v>0</v>
      </c>
    </row>
    <row r="374" spans="1:6" ht="15.75" x14ac:dyDescent="0.2">
      <c r="A374" s="349"/>
      <c r="B374" s="289"/>
      <c r="C374" s="361"/>
      <c r="D374" s="362"/>
      <c r="E374" s="363"/>
      <c r="F374" s="509"/>
    </row>
    <row r="375" spans="1:6" ht="31.5" x14ac:dyDescent="0.2">
      <c r="A375" s="349" t="s">
        <v>461</v>
      </c>
      <c r="B375" s="350" t="s">
        <v>143</v>
      </c>
      <c r="C375" s="361"/>
      <c r="D375" s="362"/>
      <c r="E375" s="363"/>
      <c r="F375" s="509"/>
    </row>
    <row r="376" spans="1:6" ht="157.5" x14ac:dyDescent="0.2">
      <c r="A376" s="349"/>
      <c r="B376" s="289" t="s">
        <v>144</v>
      </c>
      <c r="C376" s="361"/>
      <c r="D376" s="362"/>
      <c r="E376" s="363"/>
      <c r="F376" s="509"/>
    </row>
    <row r="377" spans="1:6" ht="15.75" x14ac:dyDescent="0.2">
      <c r="A377" s="349"/>
      <c r="B377" s="289" t="s">
        <v>145</v>
      </c>
      <c r="C377" s="361" t="s">
        <v>27</v>
      </c>
      <c r="D377" s="362">
        <v>710</v>
      </c>
      <c r="E377" s="363"/>
      <c r="F377" s="507">
        <f>D377*E377</f>
        <v>0</v>
      </c>
    </row>
    <row r="378" spans="1:6" ht="15.75" x14ac:dyDescent="0.2">
      <c r="A378" s="349"/>
      <c r="B378" s="289"/>
      <c r="C378" s="361"/>
      <c r="D378" s="362"/>
      <c r="E378" s="363"/>
      <c r="F378" s="507"/>
    </row>
    <row r="379" spans="1:6" ht="15.75" x14ac:dyDescent="0.2">
      <c r="A379" s="371"/>
      <c r="B379" s="372" t="s">
        <v>193</v>
      </c>
      <c r="C379" s="373"/>
      <c r="D379" s="374"/>
      <c r="E379" s="375"/>
      <c r="F379" s="376">
        <f>SUM(F371:F377)</f>
        <v>0</v>
      </c>
    </row>
    <row r="380" spans="1:6" ht="15.75" x14ac:dyDescent="0.2">
      <c r="A380" s="349"/>
      <c r="B380" s="350"/>
      <c r="C380" s="366"/>
      <c r="D380" s="289"/>
      <c r="E380" s="363"/>
      <c r="F380" s="354"/>
    </row>
    <row r="381" spans="1:6" ht="15.75" x14ac:dyDescent="0.2">
      <c r="A381" s="355" t="s">
        <v>369</v>
      </c>
      <c r="B381" s="356" t="s">
        <v>194</v>
      </c>
      <c r="C381" s="367"/>
      <c r="D381" s="368"/>
      <c r="E381" s="369"/>
      <c r="F381" s="508"/>
    </row>
    <row r="382" spans="1:6" ht="15.75" x14ac:dyDescent="0.2">
      <c r="A382" s="349"/>
      <c r="B382" s="350"/>
      <c r="C382" s="361"/>
      <c r="D382" s="362"/>
      <c r="E382" s="363"/>
      <c r="F382" s="509"/>
    </row>
    <row r="383" spans="1:6" ht="31.5" x14ac:dyDescent="0.2">
      <c r="A383" s="349" t="s">
        <v>462</v>
      </c>
      <c r="B383" s="350" t="s">
        <v>147</v>
      </c>
      <c r="C383" s="361"/>
      <c r="D383" s="362"/>
      <c r="E383" s="363"/>
      <c r="F383" s="509"/>
    </row>
    <row r="384" spans="1:6" ht="158.1" customHeight="1" x14ac:dyDescent="0.2">
      <c r="A384" s="349"/>
      <c r="B384" s="289" t="s">
        <v>148</v>
      </c>
      <c r="C384" s="361"/>
      <c r="D384" s="362"/>
      <c r="E384" s="363"/>
      <c r="F384" s="509"/>
    </row>
    <row r="385" spans="1:7" ht="15.75" x14ac:dyDescent="0.2">
      <c r="A385" s="349"/>
      <c r="B385" s="289" t="s">
        <v>149</v>
      </c>
      <c r="C385" s="361"/>
      <c r="D385" s="362"/>
      <c r="E385" s="363"/>
      <c r="F385" s="509"/>
    </row>
    <row r="386" spans="1:7" ht="15.75" x14ac:dyDescent="0.2">
      <c r="A386" s="349"/>
      <c r="B386" s="289" t="s">
        <v>150</v>
      </c>
      <c r="C386" s="361" t="s">
        <v>28</v>
      </c>
      <c r="D386" s="362">
        <v>140</v>
      </c>
      <c r="E386" s="363"/>
      <c r="F386" s="507">
        <f>D386*E386</f>
        <v>0</v>
      </c>
    </row>
    <row r="387" spans="1:7" ht="15.75" x14ac:dyDescent="0.2">
      <c r="A387" s="349"/>
      <c r="B387" s="289"/>
      <c r="C387" s="361"/>
      <c r="D387" s="362"/>
      <c r="E387" s="363"/>
      <c r="F387" s="507"/>
    </row>
    <row r="388" spans="1:7" ht="39" customHeight="1" x14ac:dyDescent="0.2">
      <c r="A388" s="349" t="s">
        <v>463</v>
      </c>
      <c r="B388" s="350" t="s">
        <v>152</v>
      </c>
      <c r="C388" s="361"/>
      <c r="D388" s="362"/>
      <c r="E388" s="363"/>
      <c r="F388" s="509"/>
    </row>
    <row r="389" spans="1:7" ht="15.75" x14ac:dyDescent="0.25">
      <c r="A389" s="449"/>
      <c r="B389" s="324"/>
      <c r="C389" s="323"/>
      <c r="D389" s="324"/>
      <c r="E389" s="324"/>
      <c r="F389" s="325"/>
    </row>
    <row r="390" spans="1:7" ht="157.5" x14ac:dyDescent="0.25">
      <c r="A390" s="378"/>
      <c r="B390" s="379" t="s">
        <v>153</v>
      </c>
      <c r="C390" s="361"/>
      <c r="D390" s="362"/>
      <c r="E390" s="363"/>
      <c r="F390" s="509"/>
    </row>
    <row r="391" spans="1:7" ht="15.75" x14ac:dyDescent="0.2">
      <c r="A391" s="349"/>
      <c r="B391" s="289" t="s">
        <v>154</v>
      </c>
      <c r="C391" s="361" t="s">
        <v>27</v>
      </c>
      <c r="D391" s="362">
        <v>710</v>
      </c>
      <c r="E391" s="363"/>
      <c r="F391" s="507">
        <f>D391*E391</f>
        <v>0</v>
      </c>
    </row>
    <row r="392" spans="1:7" ht="15.75" x14ac:dyDescent="0.2">
      <c r="A392" s="321" t="s">
        <v>609</v>
      </c>
      <c r="B392" s="334" t="s">
        <v>196</v>
      </c>
      <c r="C392" s="335"/>
      <c r="D392" s="336"/>
      <c r="E392" s="337"/>
      <c r="F392" s="507"/>
    </row>
    <row r="393" spans="1:7" ht="47.25" x14ac:dyDescent="0.2">
      <c r="A393" s="321"/>
      <c r="B393" s="339" t="s">
        <v>180</v>
      </c>
      <c r="C393" s="335"/>
      <c r="D393" s="450"/>
      <c r="E393" s="337"/>
      <c r="F393" s="507"/>
    </row>
    <row r="394" spans="1:7" ht="15.75" x14ac:dyDescent="0.2">
      <c r="A394" s="321"/>
      <c r="B394" s="339" t="s">
        <v>181</v>
      </c>
      <c r="C394" s="335"/>
      <c r="D394" s="450"/>
      <c r="E394" s="337"/>
      <c r="F394" s="507"/>
    </row>
    <row r="395" spans="1:7" ht="15.75" x14ac:dyDescent="0.2">
      <c r="A395" s="321"/>
      <c r="B395" s="339" t="s">
        <v>155</v>
      </c>
      <c r="C395" s="451" t="s">
        <v>8</v>
      </c>
      <c r="D395" s="450">
        <v>24</v>
      </c>
      <c r="E395" s="337"/>
      <c r="F395" s="507">
        <f>E395*D395</f>
        <v>0</v>
      </c>
    </row>
    <row r="396" spans="1:7" ht="15.75" x14ac:dyDescent="0.2">
      <c r="A396" s="321"/>
      <c r="B396" s="339" t="s">
        <v>156</v>
      </c>
      <c r="C396" s="451" t="s">
        <v>36</v>
      </c>
      <c r="D396" s="450">
        <v>40</v>
      </c>
      <c r="E396" s="337"/>
      <c r="F396" s="507">
        <f>E396*D396</f>
        <v>0</v>
      </c>
    </row>
    <row r="397" spans="1:7" s="532" customFormat="1" ht="12.75" customHeight="1" x14ac:dyDescent="0.2">
      <c r="A397" s="349"/>
      <c r="B397" s="289"/>
      <c r="C397" s="361"/>
      <c r="D397" s="362"/>
      <c r="E397" s="363"/>
      <c r="F397" s="507"/>
    </row>
    <row r="398" spans="1:7" ht="14.25" customHeight="1" x14ac:dyDescent="0.2">
      <c r="A398" s="371"/>
      <c r="B398" s="372" t="s">
        <v>197</v>
      </c>
      <c r="C398" s="373"/>
      <c r="D398" s="374"/>
      <c r="E398" s="387"/>
      <c r="F398" s="376">
        <f>SUM(F386:F396)</f>
        <v>0</v>
      </c>
    </row>
    <row r="399" spans="1:7" ht="12" hidden="1" customHeight="1" x14ac:dyDescent="0.2">
      <c r="A399" s="349"/>
      <c r="B399" s="350"/>
      <c r="C399" s="361"/>
      <c r="D399" s="362"/>
      <c r="E399" s="381"/>
      <c r="F399" s="507"/>
    </row>
    <row r="400" spans="1:7" s="533" customFormat="1" ht="13.5" customHeight="1" x14ac:dyDescent="0.2">
      <c r="A400" s="349"/>
      <c r="B400" s="632"/>
      <c r="C400" s="632"/>
      <c r="D400" s="632"/>
      <c r="E400" s="632"/>
      <c r="F400" s="444"/>
      <c r="G400" s="534"/>
    </row>
    <row r="401" spans="1:6" ht="15.75" x14ac:dyDescent="0.2">
      <c r="A401" s="365"/>
      <c r="B401" s="632" t="s">
        <v>198</v>
      </c>
      <c r="C401" s="632"/>
      <c r="D401" s="632"/>
      <c r="E401" s="632"/>
      <c r="F401" s="444"/>
    </row>
    <row r="402" spans="1:6" ht="15.75" x14ac:dyDescent="0.2">
      <c r="A402" s="365"/>
      <c r="B402" s="350" t="s">
        <v>0</v>
      </c>
      <c r="C402" s="361"/>
      <c r="D402" s="362"/>
      <c r="E402" s="381"/>
      <c r="F402" s="354">
        <f>F367</f>
        <v>0</v>
      </c>
    </row>
    <row r="403" spans="1:6" ht="15.75" x14ac:dyDescent="0.2">
      <c r="A403" s="365"/>
      <c r="B403" s="350" t="s">
        <v>94</v>
      </c>
      <c r="C403" s="361"/>
      <c r="D403" s="362"/>
      <c r="E403" s="381"/>
      <c r="F403" s="354">
        <f>F379</f>
        <v>0</v>
      </c>
    </row>
    <row r="404" spans="1:6" ht="15.75" x14ac:dyDescent="0.2">
      <c r="A404" s="365"/>
      <c r="B404" s="350" t="s">
        <v>194</v>
      </c>
      <c r="C404" s="361"/>
      <c r="D404" s="362"/>
      <c r="E404" s="381"/>
      <c r="F404" s="354">
        <f>F398</f>
        <v>0</v>
      </c>
    </row>
    <row r="405" spans="1:6" ht="15" customHeight="1" x14ac:dyDescent="0.2">
      <c r="A405" s="452"/>
      <c r="B405" s="356" t="s">
        <v>546</v>
      </c>
      <c r="C405" s="367"/>
      <c r="D405" s="368"/>
      <c r="E405" s="388"/>
      <c r="F405" s="360">
        <f>SUM(F402:F404)</f>
        <v>0</v>
      </c>
    </row>
    <row r="406" spans="1:6" ht="15.75" x14ac:dyDescent="0.2">
      <c r="A406" s="365"/>
      <c r="B406" s="350"/>
      <c r="C406" s="361"/>
      <c r="D406" s="362"/>
      <c r="E406" s="381"/>
      <c r="F406" s="444"/>
    </row>
    <row r="407" spans="1:6" x14ac:dyDescent="0.2">
      <c r="A407" s="627" t="s">
        <v>465</v>
      </c>
      <c r="B407" s="628"/>
      <c r="C407" s="628"/>
      <c r="D407" s="628"/>
      <c r="E407" s="628"/>
      <c r="F407" s="628"/>
    </row>
    <row r="408" spans="1:6" x14ac:dyDescent="0.2">
      <c r="A408" s="628"/>
      <c r="B408" s="628"/>
      <c r="C408" s="628"/>
      <c r="D408" s="628"/>
      <c r="E408" s="628"/>
      <c r="F408" s="628"/>
    </row>
    <row r="409" spans="1:6" ht="15.75" x14ac:dyDescent="0.2">
      <c r="A409" s="453"/>
      <c r="B409" s="324"/>
      <c r="C409" s="323"/>
      <c r="D409" s="324"/>
      <c r="E409" s="324"/>
      <c r="F409" s="454"/>
    </row>
    <row r="410" spans="1:6" ht="31.5" x14ac:dyDescent="0.2">
      <c r="A410" s="340" t="s">
        <v>370</v>
      </c>
      <c r="B410" s="350" t="s">
        <v>754</v>
      </c>
      <c r="C410" s="335" t="s">
        <v>8</v>
      </c>
      <c r="D410" s="336">
        <v>1</v>
      </c>
      <c r="E410" s="336"/>
      <c r="F410" s="412">
        <f>E410*D410</f>
        <v>0</v>
      </c>
    </row>
    <row r="411" spans="1:6" ht="15.75" x14ac:dyDescent="0.2">
      <c r="A411" s="340"/>
      <c r="B411" s="334"/>
      <c r="C411" s="431"/>
      <c r="D411" s="339"/>
      <c r="E411" s="339"/>
      <c r="F411" s="412"/>
    </row>
    <row r="412" spans="1:6" ht="31.5" x14ac:dyDescent="0.2">
      <c r="A412" s="340" t="s">
        <v>371</v>
      </c>
      <c r="B412" s="334" t="s">
        <v>729</v>
      </c>
      <c r="C412" s="431" t="s">
        <v>8</v>
      </c>
      <c r="D412" s="339">
        <v>1</v>
      </c>
      <c r="E412" s="339"/>
      <c r="F412" s="412">
        <f>E412*D412</f>
        <v>0</v>
      </c>
    </row>
    <row r="413" spans="1:6" ht="15.75" x14ac:dyDescent="0.2">
      <c r="A413" s="340"/>
      <c r="B413" s="334"/>
      <c r="C413" s="431"/>
      <c r="D413" s="339"/>
      <c r="E413" s="339"/>
      <c r="F413" s="412"/>
    </row>
    <row r="414" spans="1:6" ht="31.5" x14ac:dyDescent="0.2">
      <c r="A414" s="340" t="s">
        <v>372</v>
      </c>
      <c r="B414" s="334" t="s">
        <v>334</v>
      </c>
      <c r="C414" s="431" t="s">
        <v>8</v>
      </c>
      <c r="D414" s="339">
        <v>10</v>
      </c>
      <c r="E414" s="339"/>
      <c r="F414" s="412">
        <f>E414*D414</f>
        <v>0</v>
      </c>
    </row>
    <row r="415" spans="1:6" ht="63" x14ac:dyDescent="0.2">
      <c r="A415" s="340"/>
      <c r="B415" s="339" t="s">
        <v>335</v>
      </c>
      <c r="C415" s="431"/>
      <c r="D415" s="339"/>
      <c r="E415" s="339"/>
      <c r="F415" s="412"/>
    </row>
    <row r="416" spans="1:6" ht="15.75" x14ac:dyDescent="0.2">
      <c r="A416" s="340"/>
      <c r="B416" s="339"/>
      <c r="C416" s="431"/>
      <c r="D416" s="339"/>
      <c r="E416" s="339"/>
      <c r="F416" s="412"/>
    </row>
    <row r="417" spans="1:6" ht="31.5" x14ac:dyDescent="0.2">
      <c r="A417" s="340" t="s">
        <v>373</v>
      </c>
      <c r="B417" s="334" t="s">
        <v>730</v>
      </c>
      <c r="C417" s="431" t="s">
        <v>8</v>
      </c>
      <c r="D417" s="339">
        <v>1</v>
      </c>
      <c r="E417" s="339"/>
      <c r="F417" s="412">
        <f>E417*D417</f>
        <v>0</v>
      </c>
    </row>
    <row r="418" spans="1:6" ht="15.75" x14ac:dyDescent="0.2">
      <c r="A418" s="340"/>
      <c r="B418" s="334"/>
      <c r="C418" s="431"/>
      <c r="D418" s="339"/>
      <c r="E418" s="339"/>
      <c r="F418" s="412"/>
    </row>
    <row r="419" spans="1:6" ht="15.75" x14ac:dyDescent="0.2">
      <c r="A419" s="340" t="s">
        <v>374</v>
      </c>
      <c r="B419" s="334" t="s">
        <v>338</v>
      </c>
      <c r="C419" s="431" t="s">
        <v>8</v>
      </c>
      <c r="D419" s="339">
        <v>2</v>
      </c>
      <c r="E419" s="339"/>
      <c r="F419" s="412">
        <f>E419*D419</f>
        <v>0</v>
      </c>
    </row>
    <row r="420" spans="1:6" ht="173.25" x14ac:dyDescent="0.2">
      <c r="A420" s="340"/>
      <c r="B420" s="455" t="s">
        <v>731</v>
      </c>
      <c r="C420" s="431"/>
      <c r="D420" s="339"/>
      <c r="E420" s="339"/>
      <c r="F420" s="412"/>
    </row>
    <row r="421" spans="1:6" ht="15.75" x14ac:dyDescent="0.2">
      <c r="A421" s="340"/>
      <c r="B421" s="327" t="s">
        <v>725</v>
      </c>
      <c r="C421" s="431"/>
      <c r="D421" s="339"/>
      <c r="E421" s="339"/>
      <c r="F421" s="412"/>
    </row>
    <row r="422" spans="1:6" ht="15.75" x14ac:dyDescent="0.2">
      <c r="A422" s="340"/>
      <c r="B422" s="327" t="s">
        <v>726</v>
      </c>
      <c r="C422" s="431"/>
      <c r="D422" s="339"/>
      <c r="E422" s="339"/>
      <c r="F422" s="412"/>
    </row>
    <row r="423" spans="1:6" ht="15.75" x14ac:dyDescent="0.2">
      <c r="A423" s="340"/>
      <c r="B423" s="327" t="s">
        <v>727</v>
      </c>
      <c r="C423" s="431"/>
      <c r="D423" s="339"/>
      <c r="E423" s="339"/>
      <c r="F423" s="412"/>
    </row>
    <row r="424" spans="1:6" ht="15.75" x14ac:dyDescent="0.2">
      <c r="A424" s="340"/>
      <c r="B424" s="455"/>
      <c r="C424" s="431"/>
      <c r="D424" s="339"/>
      <c r="E424" s="339"/>
      <c r="F424" s="412"/>
    </row>
    <row r="425" spans="1:6" ht="63" x14ac:dyDescent="0.2">
      <c r="A425" s="340" t="s">
        <v>375</v>
      </c>
      <c r="B425" s="327" t="s">
        <v>732</v>
      </c>
      <c r="C425" s="261" t="s">
        <v>8</v>
      </c>
      <c r="D425" s="538">
        <v>80</v>
      </c>
      <c r="E425" s="538"/>
      <c r="F425" s="543">
        <f>E425*D425</f>
        <v>0</v>
      </c>
    </row>
    <row r="426" spans="1:6" ht="15.75" x14ac:dyDescent="0.2">
      <c r="A426" s="340"/>
      <c r="B426" s="327" t="s">
        <v>725</v>
      </c>
      <c r="C426" s="261"/>
      <c r="D426" s="538"/>
      <c r="E426" s="538"/>
      <c r="F426" s="543"/>
    </row>
    <row r="427" spans="1:6" ht="15.75" x14ac:dyDescent="0.2">
      <c r="A427" s="340"/>
      <c r="B427" s="327" t="s">
        <v>726</v>
      </c>
      <c r="C427" s="261"/>
      <c r="D427" s="538"/>
      <c r="E427" s="538"/>
      <c r="F427" s="543"/>
    </row>
    <row r="428" spans="1:6" ht="15.75" x14ac:dyDescent="0.2">
      <c r="A428" s="340"/>
      <c r="B428" s="327" t="s">
        <v>727</v>
      </c>
      <c r="C428" s="261"/>
      <c r="D428" s="538"/>
      <c r="E428" s="538"/>
      <c r="F428" s="543"/>
    </row>
    <row r="429" spans="1:6" ht="15.75" x14ac:dyDescent="0.2">
      <c r="A429" s="429"/>
      <c r="B429" s="1"/>
      <c r="C429" s="395"/>
      <c r="D429" s="396"/>
      <c r="E429" s="396"/>
      <c r="F429" s="398"/>
    </row>
    <row r="430" spans="1:6" ht="15.75" x14ac:dyDescent="0.25">
      <c r="A430" s="418"/>
      <c r="B430" s="633" t="s">
        <v>466</v>
      </c>
      <c r="C430" s="635"/>
      <c r="D430" s="331"/>
      <c r="E430" s="331"/>
      <c r="F430" s="360">
        <f>SUM(F410:F425)</f>
        <v>0</v>
      </c>
    </row>
    <row r="431" spans="1:6" ht="15.75" x14ac:dyDescent="0.2">
      <c r="A431" s="365"/>
      <c r="B431" s="350"/>
      <c r="C431" s="361"/>
      <c r="D431" s="362"/>
      <c r="E431" s="381"/>
      <c r="F431" s="444"/>
    </row>
    <row r="432" spans="1:6" x14ac:dyDescent="0.2">
      <c r="A432" s="631" t="s">
        <v>472</v>
      </c>
      <c r="B432" s="628"/>
      <c r="C432" s="628"/>
      <c r="D432" s="628"/>
      <c r="E432" s="628"/>
      <c r="F432" s="628"/>
    </row>
    <row r="433" spans="1:6" x14ac:dyDescent="0.2">
      <c r="A433" s="628"/>
      <c r="B433" s="628"/>
      <c r="C433" s="628"/>
      <c r="D433" s="628"/>
      <c r="E433" s="628"/>
      <c r="F433" s="628"/>
    </row>
    <row r="434" spans="1:6" ht="15.75" x14ac:dyDescent="0.2">
      <c r="A434" s="321"/>
      <c r="B434" s="322"/>
      <c r="C434" s="323"/>
      <c r="D434" s="324"/>
      <c r="E434" s="325"/>
      <c r="F434" s="326"/>
    </row>
    <row r="435" spans="1:6" ht="15.75" x14ac:dyDescent="0.2">
      <c r="A435" s="328" t="s">
        <v>376</v>
      </c>
      <c r="B435" s="329" t="s">
        <v>114</v>
      </c>
      <c r="C435" s="330"/>
      <c r="D435" s="331"/>
      <c r="E435" s="332"/>
      <c r="F435" s="333"/>
    </row>
    <row r="436" spans="1:6" ht="15.75" x14ac:dyDescent="0.2">
      <c r="A436" s="321"/>
      <c r="B436" s="322"/>
      <c r="C436" s="323"/>
      <c r="D436" s="324"/>
      <c r="E436" s="325"/>
      <c r="F436" s="326"/>
    </row>
    <row r="437" spans="1:6" ht="15.75" x14ac:dyDescent="0.2">
      <c r="A437" s="321" t="s">
        <v>473</v>
      </c>
      <c r="B437" s="327" t="s">
        <v>115</v>
      </c>
      <c r="C437" s="323"/>
      <c r="D437" s="324"/>
      <c r="E437" s="325"/>
      <c r="F437" s="326"/>
    </row>
    <row r="438" spans="1:6" ht="31.5" x14ac:dyDescent="0.2">
      <c r="A438" s="321"/>
      <c r="B438" s="327" t="s">
        <v>713</v>
      </c>
      <c r="C438" s="511" t="s">
        <v>27</v>
      </c>
      <c r="D438" s="540">
        <v>220</v>
      </c>
      <c r="E438" s="541"/>
      <c r="F438" s="542">
        <f>E438*D438</f>
        <v>0</v>
      </c>
    </row>
    <row r="439" spans="1:6" ht="38.25" customHeight="1" x14ac:dyDescent="0.2">
      <c r="A439" s="321"/>
      <c r="B439" s="322" t="s">
        <v>116</v>
      </c>
      <c r="C439" s="323"/>
      <c r="D439" s="324"/>
      <c r="E439" s="325"/>
      <c r="F439" s="326"/>
    </row>
    <row r="440" spans="1:6" ht="15.75" x14ac:dyDescent="0.2">
      <c r="A440" s="321" t="s">
        <v>474</v>
      </c>
      <c r="B440" s="327" t="s">
        <v>117</v>
      </c>
      <c r="C440" s="323"/>
      <c r="D440" s="324"/>
      <c r="E440" s="325"/>
      <c r="F440" s="326"/>
    </row>
    <row r="441" spans="1:6" ht="32.25" customHeight="1" x14ac:dyDescent="0.2">
      <c r="A441" s="321"/>
      <c r="B441" s="327" t="s">
        <v>118</v>
      </c>
      <c r="C441" s="323"/>
      <c r="D441" s="324"/>
      <c r="E441" s="325"/>
      <c r="F441" s="326"/>
    </row>
    <row r="442" spans="1:6" ht="33" customHeight="1" x14ac:dyDescent="0.2">
      <c r="A442" s="321"/>
      <c r="B442" s="322" t="s">
        <v>119</v>
      </c>
      <c r="C442" s="323"/>
      <c r="D442" s="324"/>
      <c r="E442" s="325"/>
      <c r="F442" s="326"/>
    </row>
    <row r="443" spans="1:6" ht="31.5" x14ac:dyDescent="0.2">
      <c r="A443" s="321"/>
      <c r="B443" s="322" t="s">
        <v>120</v>
      </c>
      <c r="C443" s="323"/>
      <c r="D443" s="324"/>
      <c r="E443" s="325"/>
      <c r="F443" s="326"/>
    </row>
    <row r="444" spans="1:6" ht="15.95" customHeight="1" x14ac:dyDescent="0.2">
      <c r="A444" s="321"/>
      <c r="B444" s="322" t="s">
        <v>121</v>
      </c>
      <c r="C444" s="323"/>
      <c r="D444" s="324"/>
      <c r="E444" s="325"/>
      <c r="F444" s="326"/>
    </row>
    <row r="445" spans="1:6" ht="15.95" customHeight="1" x14ac:dyDescent="0.2">
      <c r="A445" s="321"/>
      <c r="B445" s="322" t="s">
        <v>122</v>
      </c>
      <c r="C445" s="323" t="s">
        <v>27</v>
      </c>
      <c r="D445" s="324">
        <v>300</v>
      </c>
      <c r="E445" s="325"/>
      <c r="F445" s="326">
        <f>E445*D445</f>
        <v>0</v>
      </c>
    </row>
    <row r="446" spans="1:6" ht="15.75" x14ac:dyDescent="0.2">
      <c r="A446" s="321"/>
      <c r="B446" s="322" t="s">
        <v>123</v>
      </c>
      <c r="C446" s="323"/>
      <c r="D446" s="324"/>
      <c r="E446" s="325"/>
      <c r="F446" s="326"/>
    </row>
    <row r="447" spans="1:6" ht="31.5" x14ac:dyDescent="0.2">
      <c r="A447" s="321" t="s">
        <v>475</v>
      </c>
      <c r="B447" s="327" t="s">
        <v>124</v>
      </c>
      <c r="C447" s="323"/>
      <c r="D447" s="324"/>
      <c r="E447" s="325"/>
      <c r="F447" s="326"/>
    </row>
    <row r="448" spans="1:6" ht="31.5" x14ac:dyDescent="0.2">
      <c r="A448" s="321"/>
      <c r="B448" s="322" t="s">
        <v>125</v>
      </c>
      <c r="C448" s="511" t="s">
        <v>27</v>
      </c>
      <c r="D448" s="540">
        <v>300</v>
      </c>
      <c r="E448" s="541"/>
      <c r="F448" s="542">
        <f>E448*D448</f>
        <v>0</v>
      </c>
    </row>
    <row r="449" spans="1:6" ht="15.75" x14ac:dyDescent="0.2">
      <c r="A449" s="321"/>
      <c r="B449" s="322" t="s">
        <v>123</v>
      </c>
      <c r="C449" s="323"/>
      <c r="D449" s="324"/>
      <c r="E449" s="325"/>
      <c r="F449" s="326"/>
    </row>
    <row r="450" spans="1:6" ht="15.75" x14ac:dyDescent="0.2">
      <c r="A450" s="321"/>
      <c r="B450" s="322"/>
      <c r="C450" s="323"/>
      <c r="D450" s="324"/>
      <c r="E450" s="325"/>
      <c r="F450" s="326"/>
    </row>
    <row r="451" spans="1:6" ht="14.25" customHeight="1" x14ac:dyDescent="0.25">
      <c r="A451" s="419"/>
      <c r="B451" s="456" t="s">
        <v>126</v>
      </c>
      <c r="C451" s="457"/>
      <c r="D451" s="458"/>
      <c r="E451" s="459"/>
      <c r="F451" s="376">
        <f>SUM(F438:F448)</f>
        <v>0</v>
      </c>
    </row>
    <row r="452" spans="1:6" ht="10.5" customHeight="1" x14ac:dyDescent="0.2">
      <c r="A452" s="365"/>
      <c r="B452" s="350"/>
      <c r="C452" s="361"/>
      <c r="D452" s="362"/>
      <c r="E452" s="381"/>
      <c r="F452" s="444"/>
    </row>
    <row r="453" spans="1:6" ht="15.75" x14ac:dyDescent="0.2">
      <c r="A453" s="452" t="s">
        <v>377</v>
      </c>
      <c r="B453" s="356" t="s">
        <v>497</v>
      </c>
      <c r="C453" s="367"/>
      <c r="D453" s="368"/>
      <c r="E453" s="388"/>
      <c r="F453" s="445"/>
    </row>
    <row r="454" spans="1:6" ht="15.75" x14ac:dyDescent="0.2">
      <c r="A454" s="365" t="s">
        <v>500</v>
      </c>
      <c r="B454" s="350" t="s">
        <v>476</v>
      </c>
      <c r="C454" s="361"/>
      <c r="D454" s="362"/>
      <c r="E454" s="381"/>
      <c r="F454" s="444"/>
    </row>
    <row r="455" spans="1:6" ht="15.75" x14ac:dyDescent="0.2">
      <c r="A455" s="365"/>
      <c r="B455" s="289" t="s">
        <v>498</v>
      </c>
      <c r="C455" s="361"/>
      <c r="D455" s="362"/>
      <c r="E455" s="381"/>
      <c r="F455" s="444"/>
    </row>
    <row r="456" spans="1:6" ht="94.5" x14ac:dyDescent="0.2">
      <c r="A456" s="365"/>
      <c r="B456" s="289" t="s">
        <v>499</v>
      </c>
      <c r="C456" s="361"/>
      <c r="D456" s="362"/>
      <c r="E456" s="381"/>
      <c r="F456" s="444"/>
    </row>
    <row r="457" spans="1:6" ht="15.75" x14ac:dyDescent="0.2">
      <c r="A457" s="365"/>
      <c r="B457" s="289" t="s">
        <v>477</v>
      </c>
      <c r="C457" s="361" t="s">
        <v>36</v>
      </c>
      <c r="D457" s="362">
        <v>20</v>
      </c>
      <c r="E457" s="460"/>
      <c r="F457" s="354">
        <f>E457*D457</f>
        <v>0</v>
      </c>
    </row>
    <row r="458" spans="1:6" ht="15.75" x14ac:dyDescent="0.2">
      <c r="A458" s="321" t="s">
        <v>501</v>
      </c>
      <c r="B458" s="327" t="s">
        <v>562</v>
      </c>
      <c r="C458" s="335"/>
      <c r="D458" s="336"/>
      <c r="E458" s="336"/>
      <c r="F458" s="412"/>
    </row>
    <row r="459" spans="1:6" ht="31.5" x14ac:dyDescent="0.2">
      <c r="A459" s="429"/>
      <c r="B459" s="455" t="s">
        <v>683</v>
      </c>
      <c r="C459" s="335"/>
      <c r="D459" s="336"/>
      <c r="E459" s="336"/>
      <c r="F459" s="412"/>
    </row>
    <row r="460" spans="1:6" ht="31.5" x14ac:dyDescent="0.2">
      <c r="A460" s="429"/>
      <c r="B460" s="339" t="s">
        <v>684</v>
      </c>
      <c r="C460" s="335"/>
      <c r="D460" s="336"/>
      <c r="E460" s="336"/>
      <c r="F460" s="412"/>
    </row>
    <row r="461" spans="1:6" ht="15.75" x14ac:dyDescent="0.2">
      <c r="A461" s="429"/>
      <c r="B461" s="339" t="s">
        <v>495</v>
      </c>
      <c r="C461" s="335" t="s">
        <v>69</v>
      </c>
      <c r="D461" s="336">
        <v>1</v>
      </c>
      <c r="E461" s="336"/>
      <c r="F461" s="412">
        <f>E461*D461</f>
        <v>0</v>
      </c>
    </row>
    <row r="462" spans="1:6" ht="15.75" x14ac:dyDescent="0.2">
      <c r="A462" s="461"/>
      <c r="B462" s="372"/>
      <c r="C462" s="385"/>
      <c r="D462" s="386"/>
      <c r="E462" s="387"/>
      <c r="F462" s="462"/>
    </row>
    <row r="463" spans="1:6" ht="15.75" x14ac:dyDescent="0.2">
      <c r="A463" s="461"/>
      <c r="B463" s="372" t="s">
        <v>718</v>
      </c>
      <c r="C463" s="385"/>
      <c r="D463" s="386"/>
      <c r="E463" s="387"/>
      <c r="F463" s="376">
        <f>SUM(F457:F461)</f>
        <v>0</v>
      </c>
    </row>
    <row r="464" spans="1:6" ht="15.75" x14ac:dyDescent="0.2">
      <c r="A464" s="365"/>
      <c r="B464" s="350"/>
      <c r="C464" s="361"/>
      <c r="D464" s="362"/>
      <c r="E464" s="381"/>
      <c r="F464" s="448"/>
    </row>
    <row r="465" spans="1:6" ht="15.75" x14ac:dyDescent="0.2">
      <c r="A465" s="452"/>
      <c r="B465" s="356" t="s">
        <v>589</v>
      </c>
      <c r="C465" s="367"/>
      <c r="D465" s="368"/>
      <c r="E465" s="388"/>
      <c r="F465" s="360">
        <f>F463+F451</f>
        <v>0</v>
      </c>
    </row>
    <row r="466" spans="1:6" ht="15.75" x14ac:dyDescent="0.2">
      <c r="A466" s="365"/>
      <c r="B466" s="350"/>
      <c r="C466" s="361"/>
      <c r="D466" s="362"/>
      <c r="E466" s="381"/>
      <c r="F466" s="444"/>
    </row>
    <row r="467" spans="1:6" ht="15.75" x14ac:dyDescent="0.25">
      <c r="A467" s="636" t="s">
        <v>576</v>
      </c>
      <c r="B467" s="638"/>
      <c r="C467" s="638"/>
      <c r="D467" s="638"/>
      <c r="E467" s="638"/>
      <c r="F467" s="638"/>
    </row>
    <row r="468" spans="1:6" ht="15.75" x14ac:dyDescent="0.2">
      <c r="A468" s="365"/>
      <c r="B468" s="350"/>
      <c r="C468" s="361"/>
      <c r="D468" s="362"/>
      <c r="E468" s="381"/>
      <c r="F468" s="444"/>
    </row>
    <row r="469" spans="1:6" ht="15.75" x14ac:dyDescent="0.2">
      <c r="A469" s="463" t="s">
        <v>577</v>
      </c>
      <c r="B469" s="464" t="s">
        <v>563</v>
      </c>
      <c r="C469" s="465"/>
      <c r="D469" s="466"/>
      <c r="E469" s="465"/>
      <c r="F469" s="467"/>
    </row>
    <row r="470" spans="1:6" ht="177.6" customHeight="1" x14ac:dyDescent="0.2">
      <c r="A470" s="468" t="s">
        <v>578</v>
      </c>
      <c r="B470" s="469" t="s">
        <v>707</v>
      </c>
      <c r="C470" s="561" t="s">
        <v>8</v>
      </c>
      <c r="D470" s="562">
        <v>8</v>
      </c>
      <c r="E470" s="559"/>
      <c r="F470" s="559">
        <f>E470*D470</f>
        <v>0</v>
      </c>
    </row>
    <row r="471" spans="1:6" ht="66.75" customHeight="1" x14ac:dyDescent="0.2">
      <c r="A471" s="470" t="s">
        <v>579</v>
      </c>
      <c r="B471" s="471" t="s">
        <v>733</v>
      </c>
      <c r="C471" s="547" t="s">
        <v>281</v>
      </c>
      <c r="D471" s="557">
        <v>8</v>
      </c>
      <c r="E471" s="558"/>
      <c r="F471" s="559">
        <f>E471*D471</f>
        <v>0</v>
      </c>
    </row>
    <row r="472" spans="1:6" ht="15.75" customHeight="1" x14ac:dyDescent="0.2">
      <c r="A472" s="470"/>
      <c r="B472" s="327" t="s">
        <v>725</v>
      </c>
      <c r="C472" s="547"/>
      <c r="D472" s="557"/>
      <c r="E472" s="558"/>
      <c r="F472" s="559"/>
    </row>
    <row r="473" spans="1:6" ht="15.75" customHeight="1" x14ac:dyDescent="0.2">
      <c r="A473" s="470"/>
      <c r="B473" s="327" t="s">
        <v>726</v>
      </c>
      <c r="C473" s="547"/>
      <c r="D473" s="557"/>
      <c r="E473" s="558"/>
      <c r="F473" s="559"/>
    </row>
    <row r="474" spans="1:6" ht="15.75" customHeight="1" x14ac:dyDescent="0.2">
      <c r="A474" s="470"/>
      <c r="B474" s="327" t="s">
        <v>727</v>
      </c>
      <c r="C474" s="547"/>
      <c r="D474" s="557"/>
      <c r="E474" s="558"/>
      <c r="F474" s="559"/>
    </row>
    <row r="475" spans="1:6" ht="15.75" customHeight="1" x14ac:dyDescent="0.2">
      <c r="A475" s="470"/>
      <c r="B475" s="471"/>
      <c r="C475" s="547"/>
      <c r="D475" s="557"/>
      <c r="E475" s="558"/>
      <c r="F475" s="559"/>
    </row>
    <row r="476" spans="1:6" ht="378" x14ac:dyDescent="0.2">
      <c r="A476" s="473" t="s">
        <v>582</v>
      </c>
      <c r="B476" s="474" t="s">
        <v>708</v>
      </c>
      <c r="C476" s="547" t="s">
        <v>281</v>
      </c>
      <c r="D476" s="557">
        <v>1</v>
      </c>
      <c r="E476" s="560"/>
      <c r="F476" s="550">
        <f>E476*D476</f>
        <v>0</v>
      </c>
    </row>
    <row r="477" spans="1:6" ht="15.75" x14ac:dyDescent="0.2">
      <c r="A477" s="473" t="s">
        <v>583</v>
      </c>
      <c r="B477" s="476" t="s">
        <v>570</v>
      </c>
      <c r="C477" s="472" t="s">
        <v>8</v>
      </c>
      <c r="D477" s="477">
        <v>1</v>
      </c>
      <c r="E477" s="478"/>
      <c r="F477" s="475">
        <f>E477*D477</f>
        <v>0</v>
      </c>
    </row>
    <row r="478" spans="1:6" ht="228.75" customHeight="1" x14ac:dyDescent="0.2">
      <c r="A478" s="473" t="s">
        <v>584</v>
      </c>
      <c r="B478" s="474" t="s">
        <v>734</v>
      </c>
      <c r="C478" s="547" t="s">
        <v>8</v>
      </c>
      <c r="D478" s="548">
        <v>1</v>
      </c>
      <c r="E478" s="556"/>
      <c r="F478" s="550">
        <f>E478*D478</f>
        <v>0</v>
      </c>
    </row>
    <row r="479" spans="1:6" ht="15.75" x14ac:dyDescent="0.2">
      <c r="A479" s="473"/>
      <c r="B479" s="1"/>
      <c r="C479" s="547"/>
      <c r="D479" s="548"/>
      <c r="E479" s="556"/>
      <c r="F479" s="550"/>
    </row>
    <row r="480" spans="1:6" ht="15.75" x14ac:dyDescent="0.2">
      <c r="A480" s="473"/>
      <c r="B480" s="327" t="s">
        <v>725</v>
      </c>
      <c r="C480" s="547"/>
      <c r="D480" s="548"/>
      <c r="E480" s="556"/>
      <c r="F480" s="550"/>
    </row>
    <row r="481" spans="1:6" ht="15.75" x14ac:dyDescent="0.2">
      <c r="A481" s="473"/>
      <c r="B481" s="327" t="s">
        <v>726</v>
      </c>
      <c r="C481" s="547"/>
      <c r="D481" s="548"/>
      <c r="E481" s="556"/>
      <c r="F481" s="550"/>
    </row>
    <row r="482" spans="1:6" ht="15.75" x14ac:dyDescent="0.2">
      <c r="A482" s="473"/>
      <c r="B482" s="327" t="s">
        <v>727</v>
      </c>
      <c r="C482" s="547"/>
      <c r="D482" s="548"/>
      <c r="E482" s="556"/>
      <c r="F482" s="550"/>
    </row>
    <row r="483" spans="1:6" ht="15.75" x14ac:dyDescent="0.2">
      <c r="A483" s="473"/>
      <c r="B483" s="474"/>
      <c r="C483" s="547"/>
      <c r="D483" s="548"/>
      <c r="E483" s="556"/>
      <c r="F483" s="550"/>
    </row>
    <row r="484" spans="1:6" ht="15.75" x14ac:dyDescent="0.2">
      <c r="A484" s="480" t="s">
        <v>585</v>
      </c>
      <c r="B484" s="481" t="s">
        <v>571</v>
      </c>
      <c r="C484" s="482"/>
      <c r="D484" s="483"/>
      <c r="E484" s="484"/>
      <c r="F484" s="484"/>
    </row>
    <row r="485" spans="1:6" ht="31.5" x14ac:dyDescent="0.2">
      <c r="A485" s="473" t="s">
        <v>590</v>
      </c>
      <c r="B485" s="485" t="s">
        <v>572</v>
      </c>
      <c r="C485" s="547" t="s">
        <v>36</v>
      </c>
      <c r="D485" s="553">
        <v>340</v>
      </c>
      <c r="E485" s="555"/>
      <c r="F485" s="550">
        <f>E485*D485</f>
        <v>0</v>
      </c>
    </row>
    <row r="486" spans="1:6" ht="15.75" x14ac:dyDescent="0.2">
      <c r="A486" s="473" t="s">
        <v>591</v>
      </c>
      <c r="B486" s="339" t="s">
        <v>709</v>
      </c>
      <c r="C486" s="472" t="s">
        <v>36</v>
      </c>
      <c r="D486" s="486">
        <v>100</v>
      </c>
      <c r="E486" s="487"/>
      <c r="F486" s="475">
        <f>E486*D486</f>
        <v>0</v>
      </c>
    </row>
    <row r="487" spans="1:6" ht="31.5" x14ac:dyDescent="0.2">
      <c r="A487" s="473" t="s">
        <v>592</v>
      </c>
      <c r="B487" s="488" t="s">
        <v>573</v>
      </c>
      <c r="C487" s="547" t="s">
        <v>36</v>
      </c>
      <c r="D487" s="553">
        <v>40</v>
      </c>
      <c r="E487" s="554"/>
      <c r="F487" s="550">
        <f>E487*D487</f>
        <v>0</v>
      </c>
    </row>
    <row r="488" spans="1:6" ht="15.75" x14ac:dyDescent="0.2">
      <c r="A488" s="473" t="s">
        <v>593</v>
      </c>
      <c r="B488" s="488" t="s">
        <v>574</v>
      </c>
      <c r="C488" s="472" t="s">
        <v>315</v>
      </c>
      <c r="D488" s="489"/>
      <c r="E488" s="490"/>
      <c r="F488" s="475">
        <f>E488*D488</f>
        <v>0</v>
      </c>
    </row>
    <row r="489" spans="1:6" ht="15.75" x14ac:dyDescent="0.2">
      <c r="A489" s="480" t="s">
        <v>586</v>
      </c>
      <c r="B489" s="481" t="s">
        <v>565</v>
      </c>
      <c r="C489" s="482"/>
      <c r="D489" s="491"/>
      <c r="E489" s="492"/>
      <c r="F489" s="492"/>
    </row>
    <row r="490" spans="1:6" ht="31.5" x14ac:dyDescent="0.2">
      <c r="A490" s="473" t="s">
        <v>587</v>
      </c>
      <c r="B490" s="474" t="s">
        <v>567</v>
      </c>
      <c r="C490" s="472" t="s">
        <v>315</v>
      </c>
      <c r="D490" s="493"/>
      <c r="E490" s="490"/>
      <c r="F490" s="475">
        <f>E490*D490</f>
        <v>0</v>
      </c>
    </row>
    <row r="491" spans="1:6" ht="126" x14ac:dyDescent="0.2">
      <c r="A491" s="473" t="s">
        <v>588</v>
      </c>
      <c r="B491" s="494" t="s">
        <v>735</v>
      </c>
      <c r="C491" s="547" t="s">
        <v>315</v>
      </c>
      <c r="D491" s="551"/>
      <c r="E491" s="552"/>
      <c r="F491" s="550">
        <f>E491*D491</f>
        <v>0</v>
      </c>
    </row>
    <row r="492" spans="1:6" ht="63" x14ac:dyDescent="0.2">
      <c r="A492" s="470" t="s">
        <v>580</v>
      </c>
      <c r="B492" s="474" t="s">
        <v>568</v>
      </c>
      <c r="C492" s="547" t="s">
        <v>315</v>
      </c>
      <c r="D492" s="548"/>
      <c r="E492" s="549"/>
      <c r="F492" s="550">
        <f>E492*D492</f>
        <v>0</v>
      </c>
    </row>
    <row r="493" spans="1:6" ht="141.75" x14ac:dyDescent="0.2">
      <c r="A493" s="470" t="s">
        <v>581</v>
      </c>
      <c r="B493" s="494" t="s">
        <v>569</v>
      </c>
      <c r="C493" s="547" t="s">
        <v>315</v>
      </c>
      <c r="D493" s="551"/>
      <c r="E493" s="552"/>
      <c r="F493" s="550">
        <f>E493*D493</f>
        <v>0</v>
      </c>
    </row>
    <row r="494" spans="1:6" ht="15.75" x14ac:dyDescent="0.2">
      <c r="A494" s="470"/>
      <c r="B494" s="495"/>
      <c r="C494" s="472"/>
      <c r="D494" s="493"/>
      <c r="E494" s="490"/>
      <c r="F494" s="475"/>
    </row>
    <row r="495" spans="1:6" ht="15.75" x14ac:dyDescent="0.2">
      <c r="A495" s="496"/>
      <c r="B495" s="356" t="s">
        <v>575</v>
      </c>
      <c r="C495" s="497"/>
      <c r="D495" s="497" t="s">
        <v>566</v>
      </c>
      <c r="E495" s="498"/>
      <c r="F495" s="376">
        <f>SUM(F470:F493)</f>
        <v>0</v>
      </c>
    </row>
    <row r="496" spans="1:6" ht="15.75" x14ac:dyDescent="0.2">
      <c r="A496" s="470"/>
      <c r="B496" s="499"/>
      <c r="C496" s="472"/>
      <c r="D496" s="477"/>
      <c r="E496" s="487"/>
      <c r="F496" s="479"/>
    </row>
    <row r="497" spans="1:6" ht="16.5" thickBot="1" x14ac:dyDescent="0.25">
      <c r="A497" s="365"/>
      <c r="B497" s="350"/>
      <c r="C497" s="361"/>
      <c r="D497" s="362"/>
      <c r="E497" s="381"/>
      <c r="F497" s="444"/>
    </row>
    <row r="498" spans="1:6" ht="15.75" x14ac:dyDescent="0.25">
      <c r="A498" s="629" t="s">
        <v>198</v>
      </c>
      <c r="B498" s="630"/>
      <c r="C498" s="500" t="s">
        <v>208</v>
      </c>
      <c r="D498" s="362"/>
      <c r="E498" s="381"/>
      <c r="F498" s="444"/>
    </row>
    <row r="499" spans="1:6" ht="15.75" x14ac:dyDescent="0.25">
      <c r="A499" s="501" t="s">
        <v>177</v>
      </c>
      <c r="B499" s="502" t="s">
        <v>456</v>
      </c>
      <c r="C499" s="503">
        <f>F63</f>
        <v>0</v>
      </c>
      <c r="D499" s="362"/>
      <c r="E499" s="381"/>
      <c r="F499" s="444"/>
    </row>
    <row r="500" spans="1:6" ht="15.75" x14ac:dyDescent="0.25">
      <c r="A500" s="501" t="s">
        <v>173</v>
      </c>
      <c r="B500" s="502" t="s">
        <v>467</v>
      </c>
      <c r="C500" s="503">
        <f>F114</f>
        <v>0</v>
      </c>
      <c r="D500" s="362"/>
      <c r="E500" s="381"/>
      <c r="F500" s="444"/>
    </row>
    <row r="501" spans="1:6" ht="15.75" x14ac:dyDescent="0.25">
      <c r="A501" s="501" t="s">
        <v>158</v>
      </c>
      <c r="B501" s="504" t="s">
        <v>71</v>
      </c>
      <c r="C501" s="503">
        <f>F159</f>
        <v>0</v>
      </c>
      <c r="D501" s="362"/>
      <c r="E501" s="381"/>
      <c r="F501" s="444"/>
    </row>
    <row r="502" spans="1:6" ht="15.75" x14ac:dyDescent="0.25">
      <c r="A502" s="501" t="s">
        <v>161</v>
      </c>
      <c r="B502" s="504" t="s">
        <v>340</v>
      </c>
      <c r="C502" s="503">
        <f>F206</f>
        <v>0</v>
      </c>
      <c r="D502" s="362"/>
      <c r="E502" s="381"/>
      <c r="F502" s="444"/>
    </row>
    <row r="503" spans="1:6" ht="15.75" x14ac:dyDescent="0.2">
      <c r="A503" s="292" t="s">
        <v>256</v>
      </c>
      <c r="B503" s="502" t="s">
        <v>176</v>
      </c>
      <c r="C503" s="503">
        <f>F245</f>
        <v>0</v>
      </c>
      <c r="D503" s="288"/>
      <c r="E503" s="82"/>
      <c r="F503" s="291"/>
    </row>
    <row r="504" spans="1:6" ht="15.75" x14ac:dyDescent="0.2">
      <c r="A504" s="292" t="s">
        <v>259</v>
      </c>
      <c r="B504" s="502" t="s">
        <v>599</v>
      </c>
      <c r="C504" s="503">
        <f>F353</f>
        <v>0</v>
      </c>
      <c r="D504" s="288"/>
      <c r="E504" s="82"/>
      <c r="F504" s="291"/>
    </row>
    <row r="505" spans="1:6" ht="15.75" x14ac:dyDescent="0.2">
      <c r="A505" s="292" t="s">
        <v>547</v>
      </c>
      <c r="B505" s="502" t="s">
        <v>201</v>
      </c>
      <c r="C505" s="503">
        <f>F405</f>
        <v>0</v>
      </c>
      <c r="D505" s="288"/>
      <c r="E505" s="82"/>
      <c r="F505" s="291"/>
    </row>
    <row r="506" spans="1:6" ht="15.75" x14ac:dyDescent="0.2">
      <c r="A506" s="292" t="s">
        <v>548</v>
      </c>
      <c r="B506" s="502" t="s">
        <v>464</v>
      </c>
      <c r="C506" s="503">
        <f>F430</f>
        <v>0</v>
      </c>
      <c r="D506" s="288"/>
      <c r="E506" s="82"/>
      <c r="F506" s="291"/>
    </row>
    <row r="507" spans="1:6" ht="15.75" x14ac:dyDescent="0.2">
      <c r="A507" s="292" t="s">
        <v>470</v>
      </c>
      <c r="B507" s="502" t="s">
        <v>471</v>
      </c>
      <c r="C507" s="503">
        <f>F465</f>
        <v>0</v>
      </c>
      <c r="D507" s="288"/>
      <c r="E507" s="82"/>
      <c r="F507" s="291"/>
    </row>
    <row r="508" spans="1:6" ht="15.75" x14ac:dyDescent="0.2">
      <c r="A508" s="292" t="s">
        <v>564</v>
      </c>
      <c r="B508" s="502" t="s">
        <v>575</v>
      </c>
      <c r="C508" s="503">
        <f>F495</f>
        <v>0</v>
      </c>
      <c r="D508" s="288"/>
      <c r="E508" s="82"/>
      <c r="F508" s="291"/>
    </row>
    <row r="509" spans="1:6" ht="15.75" x14ac:dyDescent="0.2">
      <c r="A509" s="293"/>
      <c r="B509" s="505" t="s">
        <v>704</v>
      </c>
      <c r="C509" s="376">
        <f>SUM(C499:C508)</f>
        <v>0</v>
      </c>
      <c r="D509" s="288"/>
      <c r="E509" s="82"/>
      <c r="F509" s="291"/>
    </row>
    <row r="510" spans="1:6" ht="15.75" x14ac:dyDescent="0.2">
      <c r="A510" s="294"/>
      <c r="B510" s="454" t="s">
        <v>199</v>
      </c>
      <c r="C510" s="613">
        <f>C509*25%</f>
        <v>0</v>
      </c>
      <c r="D510" s="288"/>
      <c r="E510" s="82"/>
      <c r="F510" s="291"/>
    </row>
    <row r="511" spans="1:6" ht="16.5" thickBot="1" x14ac:dyDescent="0.25">
      <c r="A511" s="295"/>
      <c r="B511" s="506" t="s">
        <v>160</v>
      </c>
      <c r="C511" s="612">
        <f>C509+C510</f>
        <v>0</v>
      </c>
      <c r="D511" s="288"/>
      <c r="E511" s="82"/>
      <c r="F511" s="291"/>
    </row>
    <row r="512" spans="1:6" x14ac:dyDescent="0.2">
      <c r="A512" s="70"/>
      <c r="B512" s="49"/>
      <c r="C512" s="36"/>
      <c r="D512" s="38"/>
      <c r="E512" s="82"/>
      <c r="F512" s="72"/>
    </row>
    <row r="513" spans="1:6" x14ac:dyDescent="0.2">
      <c r="A513" s="68"/>
      <c r="B513" s="196"/>
      <c r="C513" s="105"/>
      <c r="D513" s="88"/>
      <c r="E513" s="89"/>
      <c r="F513" s="90"/>
    </row>
    <row r="514" spans="1:6" x14ac:dyDescent="0.2">
      <c r="A514" s="68"/>
      <c r="B514" s="196"/>
      <c r="C514" s="105"/>
      <c r="D514" s="88"/>
      <c r="E514" s="89"/>
      <c r="F514" s="90"/>
    </row>
    <row r="515" spans="1:6" x14ac:dyDescent="0.2">
      <c r="A515" s="68"/>
      <c r="B515" s="196"/>
      <c r="C515" s="105"/>
      <c r="D515" s="88"/>
      <c r="E515" s="89"/>
      <c r="F515" s="90"/>
    </row>
    <row r="516" spans="1:6" x14ac:dyDescent="0.2">
      <c r="A516" s="68"/>
      <c r="B516" s="196"/>
      <c r="C516" s="105"/>
      <c r="D516" s="88"/>
      <c r="E516" s="89"/>
      <c r="F516" s="90"/>
    </row>
    <row r="517" spans="1:6" x14ac:dyDescent="0.2">
      <c r="A517" s="68"/>
      <c r="B517" s="196"/>
      <c r="C517" s="105"/>
      <c r="D517" s="88"/>
      <c r="E517" s="89"/>
      <c r="F517" s="90"/>
    </row>
    <row r="518" spans="1:6" x14ac:dyDescent="0.2">
      <c r="A518" s="68"/>
      <c r="B518" s="196"/>
      <c r="C518" s="105"/>
      <c r="D518" s="88"/>
      <c r="E518" s="89"/>
      <c r="F518" s="90"/>
    </row>
    <row r="519" spans="1:6" x14ac:dyDescent="0.2">
      <c r="A519" s="68"/>
      <c r="B519" s="196"/>
      <c r="C519" s="105"/>
      <c r="D519" s="88"/>
      <c r="E519" s="89"/>
      <c r="F519" s="90"/>
    </row>
    <row r="520" spans="1:6" x14ac:dyDescent="0.2">
      <c r="A520" s="68"/>
      <c r="B520" s="196"/>
      <c r="C520" s="105"/>
      <c r="D520" s="88"/>
      <c r="E520" s="89"/>
      <c r="F520" s="90"/>
    </row>
    <row r="521" spans="1:6" x14ac:dyDescent="0.2">
      <c r="A521" s="68"/>
      <c r="B521" s="196"/>
      <c r="C521" s="105"/>
      <c r="D521" s="88"/>
      <c r="E521" s="89"/>
      <c r="F521" s="90"/>
    </row>
    <row r="522" spans="1:6" x14ac:dyDescent="0.2">
      <c r="A522" s="68"/>
      <c r="B522" s="196"/>
      <c r="C522" s="105"/>
      <c r="D522" s="88"/>
      <c r="E522" s="89"/>
      <c r="F522" s="90"/>
    </row>
    <row r="523" spans="1:6" x14ac:dyDescent="0.2">
      <c r="A523" s="68"/>
      <c r="B523" s="196"/>
      <c r="C523" s="105"/>
      <c r="D523" s="88"/>
      <c r="E523" s="89"/>
      <c r="F523" s="90"/>
    </row>
    <row r="524" spans="1:6" x14ac:dyDescent="0.2">
      <c r="A524" s="68"/>
      <c r="B524" s="196"/>
      <c r="C524" s="105"/>
      <c r="D524" s="88"/>
      <c r="E524" s="89"/>
      <c r="F524" s="90"/>
    </row>
    <row r="525" spans="1:6" x14ac:dyDescent="0.2">
      <c r="A525" s="68"/>
      <c r="B525" s="196"/>
      <c r="C525" s="105"/>
      <c r="D525" s="88"/>
      <c r="E525" s="89"/>
      <c r="F525" s="90"/>
    </row>
    <row r="526" spans="1:6" x14ac:dyDescent="0.2">
      <c r="A526" s="68"/>
      <c r="B526" s="196"/>
      <c r="C526" s="105"/>
      <c r="D526" s="88"/>
      <c r="E526" s="89"/>
      <c r="F526" s="90"/>
    </row>
    <row r="527" spans="1:6" x14ac:dyDescent="0.2">
      <c r="A527" s="68"/>
      <c r="B527" s="196"/>
      <c r="C527" s="105"/>
      <c r="D527" s="88"/>
      <c r="E527" s="89"/>
      <c r="F527" s="90"/>
    </row>
    <row r="528" spans="1:6" x14ac:dyDescent="0.2">
      <c r="A528" s="68"/>
      <c r="B528" s="196"/>
      <c r="C528" s="105"/>
      <c r="D528" s="88"/>
      <c r="E528" s="89"/>
      <c r="F528" s="90"/>
    </row>
    <row r="529" spans="1:6" x14ac:dyDescent="0.2">
      <c r="A529" s="68"/>
      <c r="B529" s="196"/>
      <c r="C529" s="105"/>
      <c r="D529" s="88"/>
      <c r="E529" s="89"/>
      <c r="F529" s="90"/>
    </row>
    <row r="530" spans="1:6" x14ac:dyDescent="0.2">
      <c r="A530" s="68"/>
      <c r="B530" s="196"/>
      <c r="C530" s="105"/>
      <c r="D530" s="88"/>
      <c r="E530" s="89"/>
      <c r="F530" s="90"/>
    </row>
    <row r="531" spans="1:6" x14ac:dyDescent="0.2">
      <c r="A531" s="68"/>
      <c r="B531" s="196"/>
      <c r="C531" s="105"/>
      <c r="D531" s="88"/>
      <c r="E531" s="89"/>
      <c r="F531" s="90"/>
    </row>
    <row r="532" spans="1:6" x14ac:dyDescent="0.2">
      <c r="A532" s="68"/>
      <c r="B532" s="196"/>
      <c r="C532" s="105"/>
      <c r="D532" s="88"/>
      <c r="E532" s="89"/>
      <c r="F532" s="90"/>
    </row>
    <row r="533" spans="1:6" x14ac:dyDescent="0.2">
      <c r="A533" s="68"/>
      <c r="B533" s="196"/>
      <c r="C533" s="105"/>
      <c r="D533" s="88"/>
      <c r="E533" s="89"/>
      <c r="F533" s="90"/>
    </row>
    <row r="534" spans="1:6" x14ac:dyDescent="0.2">
      <c r="A534" s="68"/>
      <c r="B534" s="196"/>
      <c r="C534" s="105"/>
      <c r="D534" s="88"/>
      <c r="E534" s="89"/>
      <c r="F534" s="90"/>
    </row>
    <row r="535" spans="1:6" x14ac:dyDescent="0.2">
      <c r="A535" s="68"/>
      <c r="B535" s="196"/>
      <c r="C535" s="105"/>
      <c r="D535" s="88"/>
      <c r="E535" s="89"/>
      <c r="F535" s="90"/>
    </row>
    <row r="536" spans="1:6" x14ac:dyDescent="0.2">
      <c r="A536" s="68"/>
      <c r="B536" s="196"/>
      <c r="C536" s="105"/>
      <c r="D536" s="88"/>
      <c r="E536" s="89"/>
      <c r="F536" s="90"/>
    </row>
    <row r="537" spans="1:6" ht="15.75" x14ac:dyDescent="0.2">
      <c r="A537" s="68"/>
      <c r="B537" s="197"/>
      <c r="C537" s="105"/>
      <c r="D537" s="88"/>
      <c r="E537" s="89"/>
      <c r="F537" s="72"/>
    </row>
    <row r="538" spans="1:6" x14ac:dyDescent="0.2">
      <c r="B538" s="198"/>
    </row>
    <row r="539" spans="1:6" x14ac:dyDescent="0.2">
      <c r="B539" s="198"/>
    </row>
    <row r="540" spans="1:6" x14ac:dyDescent="0.2">
      <c r="B540" s="198"/>
    </row>
    <row r="557" spans="2:2" x14ac:dyDescent="0.2">
      <c r="B557" s="198"/>
    </row>
    <row r="559" spans="2:2" x14ac:dyDescent="0.2">
      <c r="B559" s="198"/>
    </row>
    <row r="568" spans="2:2" x14ac:dyDescent="0.2">
      <c r="B568" s="198"/>
    </row>
    <row r="571" spans="2:2" x14ac:dyDescent="0.2">
      <c r="B571" s="198"/>
    </row>
    <row r="573" spans="2:2" x14ac:dyDescent="0.2">
      <c r="B573" s="198"/>
    </row>
    <row r="574" spans="2:2" x14ac:dyDescent="0.2">
      <c r="B574" s="198"/>
    </row>
    <row r="575" spans="2:2" x14ac:dyDescent="0.2">
      <c r="B575" s="198"/>
    </row>
    <row r="577" spans="2:2" x14ac:dyDescent="0.2">
      <c r="B577" s="198"/>
    </row>
    <row r="580" spans="2:2" x14ac:dyDescent="0.2">
      <c r="B580" s="198"/>
    </row>
    <row r="582" spans="2:2" x14ac:dyDescent="0.2">
      <c r="B582" s="198"/>
    </row>
    <row r="592" spans="2:2" x14ac:dyDescent="0.2">
      <c r="B592" s="198"/>
    </row>
    <row r="594" spans="2:2" x14ac:dyDescent="0.2">
      <c r="B594" s="198"/>
    </row>
    <row r="600" spans="2:2" x14ac:dyDescent="0.2">
      <c r="B600" s="198"/>
    </row>
    <row r="602" spans="2:2" x14ac:dyDescent="0.2">
      <c r="B602" s="198"/>
    </row>
    <row r="627" spans="2:2" x14ac:dyDescent="0.2">
      <c r="B627" s="198"/>
    </row>
    <row r="630" spans="2:2" x14ac:dyDescent="0.2">
      <c r="B630" s="198"/>
    </row>
    <row r="632" spans="2:2" x14ac:dyDescent="0.2">
      <c r="B632" s="198"/>
    </row>
    <row r="633" spans="2:2" x14ac:dyDescent="0.2">
      <c r="B633" s="198"/>
    </row>
    <row r="634" spans="2:2" x14ac:dyDescent="0.2">
      <c r="B634" s="198"/>
    </row>
    <row r="636" spans="2:2" x14ac:dyDescent="0.2">
      <c r="B636" s="198"/>
    </row>
    <row r="681" spans="2:2" x14ac:dyDescent="0.2">
      <c r="B681" s="198"/>
    </row>
    <row r="684" spans="2:2" x14ac:dyDescent="0.2">
      <c r="B684" s="198"/>
    </row>
    <row r="686" spans="2:2" x14ac:dyDescent="0.2">
      <c r="B686" s="198"/>
    </row>
    <row r="687" spans="2:2" x14ac:dyDescent="0.2">
      <c r="B687" s="198"/>
    </row>
    <row r="688" spans="2:2" x14ac:dyDescent="0.2">
      <c r="B688" s="198"/>
    </row>
    <row r="689" spans="2:2" x14ac:dyDescent="0.2">
      <c r="B689" s="198"/>
    </row>
    <row r="690" spans="2:2" x14ac:dyDescent="0.2">
      <c r="B690" s="198"/>
    </row>
    <row r="692" spans="2:2" x14ac:dyDescent="0.2">
      <c r="B692" s="198"/>
    </row>
    <row r="696" spans="2:2" x14ac:dyDescent="0.2">
      <c r="B696" s="198"/>
    </row>
    <row r="698" spans="2:2" x14ac:dyDescent="0.2">
      <c r="B698" s="198"/>
    </row>
    <row r="699" spans="2:2" x14ac:dyDescent="0.2">
      <c r="B699" s="198"/>
    </row>
    <row r="701" spans="2:2" x14ac:dyDescent="0.2">
      <c r="B701" s="198"/>
    </row>
    <row r="704" spans="2:2" x14ac:dyDescent="0.2">
      <c r="B704" s="198"/>
    </row>
    <row r="707" spans="2:2" x14ac:dyDescent="0.2">
      <c r="B707" s="198"/>
    </row>
    <row r="723" spans="2:2" x14ac:dyDescent="0.2">
      <c r="B723" s="198"/>
    </row>
    <row r="727" spans="2:2" x14ac:dyDescent="0.2">
      <c r="B727" s="198"/>
    </row>
    <row r="728" spans="2:2" x14ac:dyDescent="0.2">
      <c r="B728" s="198"/>
    </row>
    <row r="730" spans="2:2" x14ac:dyDescent="0.2">
      <c r="B730" s="198"/>
    </row>
    <row r="734" spans="2:2" x14ac:dyDescent="0.2">
      <c r="B734" s="198"/>
    </row>
    <row r="736" spans="2:2" x14ac:dyDescent="0.2">
      <c r="B736" s="198"/>
    </row>
    <row r="737" spans="2:6" x14ac:dyDescent="0.2">
      <c r="B737" s="198"/>
    </row>
    <row r="739" spans="2:6" x14ac:dyDescent="0.2">
      <c r="C739" s="107"/>
      <c r="D739" s="94"/>
      <c r="E739" s="95"/>
      <c r="F739" s="96"/>
    </row>
    <row r="740" spans="2:6" x14ac:dyDescent="0.2">
      <c r="B740" s="200"/>
      <c r="C740" s="107"/>
      <c r="D740" s="94"/>
      <c r="E740" s="95"/>
      <c r="F740" s="96"/>
    </row>
    <row r="741" spans="2:6" x14ac:dyDescent="0.2">
      <c r="B741" s="201"/>
      <c r="C741" s="107"/>
      <c r="D741" s="94"/>
      <c r="E741" s="95"/>
      <c r="F741" s="96"/>
    </row>
    <row r="742" spans="2:6" x14ac:dyDescent="0.2">
      <c r="B742" s="200"/>
      <c r="C742" s="107"/>
      <c r="D742" s="94"/>
      <c r="E742" s="95"/>
      <c r="F742" s="96"/>
    </row>
    <row r="743" spans="2:6" x14ac:dyDescent="0.2">
      <c r="B743" s="201"/>
      <c r="C743" s="107"/>
      <c r="D743" s="94"/>
      <c r="E743" s="95"/>
      <c r="F743" s="96"/>
    </row>
    <row r="744" spans="2:6" x14ac:dyDescent="0.2">
      <c r="B744" s="201"/>
      <c r="C744" s="107"/>
      <c r="D744" s="94"/>
      <c r="E744" s="95"/>
      <c r="F744" s="96"/>
    </row>
    <row r="745" spans="2:6" x14ac:dyDescent="0.2">
      <c r="B745" s="201"/>
      <c r="C745" s="107"/>
      <c r="D745" s="94"/>
      <c r="E745" s="95"/>
      <c r="F745" s="96"/>
    </row>
    <row r="746" spans="2:6" x14ac:dyDescent="0.2">
      <c r="B746" s="201"/>
      <c r="C746" s="107"/>
      <c r="D746" s="94"/>
      <c r="E746" s="95"/>
      <c r="F746" s="96"/>
    </row>
    <row r="747" spans="2:6" x14ac:dyDescent="0.2">
      <c r="B747" s="201"/>
      <c r="C747" s="107"/>
      <c r="D747" s="94"/>
      <c r="E747" s="95"/>
      <c r="F747" s="96"/>
    </row>
    <row r="748" spans="2:6" x14ac:dyDescent="0.2">
      <c r="B748" s="201"/>
      <c r="C748" s="107"/>
      <c r="D748" s="94"/>
      <c r="E748" s="95"/>
      <c r="F748" s="96"/>
    </row>
    <row r="749" spans="2:6" x14ac:dyDescent="0.2">
      <c r="B749" s="201"/>
      <c r="C749" s="107"/>
      <c r="D749" s="94"/>
      <c r="E749" s="95"/>
      <c r="F749" s="96"/>
    </row>
    <row r="750" spans="2:6" x14ac:dyDescent="0.2">
      <c r="B750" s="201"/>
      <c r="C750" s="107"/>
      <c r="D750" s="94"/>
      <c r="E750" s="95"/>
      <c r="F750" s="96"/>
    </row>
    <row r="751" spans="2:6" x14ac:dyDescent="0.2">
      <c r="B751" s="200"/>
      <c r="C751" s="107"/>
      <c r="D751" s="94"/>
      <c r="E751" s="95"/>
      <c r="F751" s="96"/>
    </row>
    <row r="752" spans="2:6" x14ac:dyDescent="0.2">
      <c r="B752" s="201"/>
      <c r="C752" s="107"/>
      <c r="D752" s="94"/>
      <c r="E752" s="95"/>
      <c r="F752" s="96"/>
    </row>
    <row r="753" spans="2:6" x14ac:dyDescent="0.2">
      <c r="B753" s="200"/>
      <c r="C753" s="107"/>
      <c r="D753" s="94"/>
      <c r="E753" s="95"/>
      <c r="F753" s="96"/>
    </row>
    <row r="754" spans="2:6" x14ac:dyDescent="0.2">
      <c r="B754" s="201"/>
      <c r="C754" s="107"/>
      <c r="D754" s="94"/>
      <c r="E754" s="95"/>
      <c r="F754" s="96"/>
    </row>
    <row r="755" spans="2:6" x14ac:dyDescent="0.2">
      <c r="B755" s="201"/>
      <c r="C755" s="107"/>
      <c r="D755" s="94"/>
      <c r="E755" s="95"/>
      <c r="F755" s="96"/>
    </row>
    <row r="756" spans="2:6" x14ac:dyDescent="0.2">
      <c r="B756" s="201"/>
      <c r="C756" s="107"/>
      <c r="D756" s="94"/>
      <c r="E756" s="95"/>
      <c r="F756" s="96"/>
    </row>
    <row r="757" spans="2:6" x14ac:dyDescent="0.2">
      <c r="B757" s="201"/>
      <c r="C757" s="107"/>
      <c r="D757" s="94"/>
      <c r="E757" s="95"/>
      <c r="F757" s="96"/>
    </row>
    <row r="758" spans="2:6" x14ac:dyDescent="0.2">
      <c r="B758" s="201"/>
      <c r="C758" s="107"/>
      <c r="D758" s="94"/>
      <c r="E758" s="95"/>
      <c r="F758" s="96"/>
    </row>
    <row r="759" spans="2:6" x14ac:dyDescent="0.2">
      <c r="B759" s="201"/>
      <c r="C759" s="107"/>
      <c r="D759" s="94"/>
      <c r="E759" s="95"/>
      <c r="F759" s="96"/>
    </row>
    <row r="760" spans="2:6" x14ac:dyDescent="0.2">
      <c r="B760" s="201"/>
      <c r="C760" s="107"/>
      <c r="D760" s="94"/>
      <c r="E760" s="95"/>
      <c r="F760" s="96"/>
    </row>
    <row r="761" spans="2:6" x14ac:dyDescent="0.2">
      <c r="B761" s="201"/>
      <c r="C761" s="107"/>
      <c r="D761" s="94"/>
      <c r="E761" s="95"/>
      <c r="F761" s="96"/>
    </row>
    <row r="762" spans="2:6" x14ac:dyDescent="0.2">
      <c r="B762" s="201"/>
      <c r="C762" s="107"/>
      <c r="D762" s="94"/>
      <c r="E762" s="95"/>
      <c r="F762" s="96"/>
    </row>
    <row r="763" spans="2:6" x14ac:dyDescent="0.2">
      <c r="B763" s="201"/>
      <c r="C763" s="107"/>
      <c r="D763" s="94"/>
      <c r="E763" s="95"/>
      <c r="F763" s="96"/>
    </row>
    <row r="764" spans="2:6" x14ac:dyDescent="0.2">
      <c r="B764" s="201"/>
      <c r="C764" s="107"/>
      <c r="D764" s="94"/>
      <c r="E764" s="95"/>
      <c r="F764" s="96"/>
    </row>
    <row r="765" spans="2:6" x14ac:dyDescent="0.2">
      <c r="B765" s="201"/>
      <c r="C765" s="107"/>
      <c r="D765" s="94"/>
      <c r="E765" s="95"/>
      <c r="F765" s="96"/>
    </row>
    <row r="766" spans="2:6" x14ac:dyDescent="0.2">
      <c r="B766" s="201"/>
      <c r="C766" s="107"/>
      <c r="D766" s="94"/>
      <c r="E766" s="95"/>
      <c r="F766" s="96"/>
    </row>
    <row r="767" spans="2:6" x14ac:dyDescent="0.2">
      <c r="B767" s="201"/>
      <c r="C767" s="107"/>
      <c r="D767" s="94"/>
      <c r="E767" s="95"/>
      <c r="F767" s="96"/>
    </row>
    <row r="768" spans="2:6" x14ac:dyDescent="0.2">
      <c r="B768" s="201"/>
      <c r="C768" s="107"/>
      <c r="D768" s="94"/>
      <c r="E768" s="95"/>
      <c r="F768" s="96"/>
    </row>
    <row r="769" spans="2:6" x14ac:dyDescent="0.2">
      <c r="B769" s="201"/>
      <c r="C769" s="107"/>
      <c r="D769" s="94"/>
      <c r="E769" s="95"/>
      <c r="F769" s="96"/>
    </row>
    <row r="770" spans="2:6" x14ac:dyDescent="0.2">
      <c r="B770" s="201"/>
      <c r="C770" s="107"/>
      <c r="D770" s="94"/>
      <c r="E770" s="95"/>
      <c r="F770" s="96"/>
    </row>
    <row r="771" spans="2:6" x14ac:dyDescent="0.2">
      <c r="B771" s="201"/>
      <c r="C771" s="107"/>
      <c r="D771" s="94"/>
      <c r="E771" s="95"/>
      <c r="F771" s="96"/>
    </row>
    <row r="772" spans="2:6" x14ac:dyDescent="0.2">
      <c r="B772" s="201"/>
      <c r="C772" s="107"/>
      <c r="D772" s="94"/>
      <c r="E772" s="95"/>
      <c r="F772" s="96"/>
    </row>
    <row r="773" spans="2:6" x14ac:dyDescent="0.2">
      <c r="B773" s="201"/>
      <c r="C773" s="107"/>
      <c r="D773" s="94"/>
      <c r="E773" s="95"/>
      <c r="F773" s="96"/>
    </row>
    <row r="774" spans="2:6" x14ac:dyDescent="0.2">
      <c r="B774" s="201"/>
      <c r="C774" s="107"/>
      <c r="D774" s="94"/>
      <c r="E774" s="95"/>
      <c r="F774" s="96"/>
    </row>
    <row r="775" spans="2:6" x14ac:dyDescent="0.2">
      <c r="B775" s="201"/>
      <c r="C775" s="107"/>
      <c r="D775" s="94"/>
      <c r="E775" s="95"/>
      <c r="F775" s="96"/>
    </row>
    <row r="776" spans="2:6" x14ac:dyDescent="0.2">
      <c r="B776" s="201"/>
      <c r="C776" s="107"/>
      <c r="D776" s="94"/>
      <c r="E776" s="95"/>
      <c r="F776" s="96"/>
    </row>
    <row r="777" spans="2:6" x14ac:dyDescent="0.2">
      <c r="B777" s="201"/>
      <c r="C777" s="107"/>
      <c r="D777" s="94"/>
      <c r="E777" s="95"/>
      <c r="F777" s="96"/>
    </row>
    <row r="778" spans="2:6" x14ac:dyDescent="0.2">
      <c r="B778" s="201"/>
      <c r="C778" s="107"/>
      <c r="D778" s="94"/>
      <c r="E778" s="95"/>
      <c r="F778" s="96"/>
    </row>
    <row r="779" spans="2:6" x14ac:dyDescent="0.2">
      <c r="B779" s="201"/>
      <c r="C779" s="107"/>
      <c r="D779" s="94"/>
      <c r="E779" s="95"/>
      <c r="F779" s="96"/>
    </row>
    <row r="780" spans="2:6" x14ac:dyDescent="0.2">
      <c r="B780" s="201"/>
      <c r="C780" s="107"/>
      <c r="D780" s="94"/>
      <c r="E780" s="95"/>
      <c r="F780" s="96"/>
    </row>
    <row r="781" spans="2:6" x14ac:dyDescent="0.2">
      <c r="B781" s="201"/>
      <c r="C781" s="107"/>
      <c r="D781" s="94"/>
      <c r="E781" s="95"/>
      <c r="F781" s="96"/>
    </row>
    <row r="782" spans="2:6" x14ac:dyDescent="0.2">
      <c r="B782" s="201"/>
      <c r="C782" s="107"/>
      <c r="D782" s="94"/>
      <c r="E782" s="95"/>
      <c r="F782" s="96"/>
    </row>
    <row r="783" spans="2:6" x14ac:dyDescent="0.2">
      <c r="B783" s="201"/>
      <c r="C783" s="107"/>
      <c r="D783" s="94"/>
      <c r="E783" s="95"/>
      <c r="F783" s="96"/>
    </row>
    <row r="784" spans="2:6" x14ac:dyDescent="0.2">
      <c r="B784" s="201"/>
      <c r="C784" s="107"/>
      <c r="D784" s="94"/>
      <c r="E784" s="95"/>
      <c r="F784" s="96"/>
    </row>
    <row r="785" spans="2:6" x14ac:dyDescent="0.2">
      <c r="B785" s="201"/>
      <c r="C785" s="107"/>
      <c r="D785" s="94"/>
      <c r="E785" s="95"/>
      <c r="F785" s="96"/>
    </row>
    <row r="786" spans="2:6" x14ac:dyDescent="0.2">
      <c r="B786" s="201"/>
      <c r="C786" s="107"/>
      <c r="D786" s="94"/>
      <c r="E786" s="95"/>
      <c r="F786" s="96"/>
    </row>
    <row r="787" spans="2:6" x14ac:dyDescent="0.2">
      <c r="B787" s="201"/>
      <c r="C787" s="107"/>
      <c r="D787" s="94"/>
      <c r="E787" s="95"/>
      <c r="F787" s="96"/>
    </row>
    <row r="788" spans="2:6" x14ac:dyDescent="0.2">
      <c r="B788" s="201"/>
      <c r="C788" s="107"/>
      <c r="D788" s="94"/>
      <c r="E788" s="95"/>
      <c r="F788" s="96"/>
    </row>
    <row r="789" spans="2:6" x14ac:dyDescent="0.2">
      <c r="B789" s="201"/>
      <c r="C789" s="107"/>
      <c r="D789" s="94"/>
      <c r="E789" s="95"/>
      <c r="F789" s="96"/>
    </row>
    <row r="790" spans="2:6" x14ac:dyDescent="0.2">
      <c r="B790" s="201"/>
      <c r="C790" s="107"/>
      <c r="D790" s="94"/>
      <c r="E790" s="95"/>
      <c r="F790" s="96"/>
    </row>
    <row r="791" spans="2:6" x14ac:dyDescent="0.2">
      <c r="B791" s="201"/>
      <c r="C791" s="107"/>
      <c r="D791" s="94"/>
      <c r="E791" s="95"/>
      <c r="F791" s="96"/>
    </row>
    <row r="792" spans="2:6" x14ac:dyDescent="0.2">
      <c r="B792" s="201"/>
      <c r="C792" s="107"/>
      <c r="D792" s="94"/>
      <c r="E792" s="95"/>
      <c r="F792" s="96"/>
    </row>
    <row r="793" spans="2:6" x14ac:dyDescent="0.2">
      <c r="B793" s="201"/>
      <c r="C793" s="107"/>
      <c r="D793" s="94"/>
      <c r="E793" s="95"/>
      <c r="F793" s="96"/>
    </row>
    <row r="794" spans="2:6" x14ac:dyDescent="0.2">
      <c r="B794" s="201"/>
      <c r="C794" s="107"/>
      <c r="D794" s="94"/>
      <c r="E794" s="95"/>
      <c r="F794" s="96"/>
    </row>
    <row r="795" spans="2:6" x14ac:dyDescent="0.2">
      <c r="B795" s="201"/>
      <c r="C795" s="107"/>
      <c r="D795" s="94"/>
      <c r="E795" s="95"/>
      <c r="F795" s="96"/>
    </row>
    <row r="796" spans="2:6" x14ac:dyDescent="0.2">
      <c r="B796" s="201"/>
      <c r="C796" s="107"/>
      <c r="D796" s="94"/>
      <c r="E796" s="95"/>
      <c r="F796" s="96"/>
    </row>
    <row r="797" spans="2:6" x14ac:dyDescent="0.2">
      <c r="B797" s="201"/>
      <c r="C797" s="107"/>
      <c r="D797" s="94"/>
      <c r="E797" s="95"/>
      <c r="F797" s="96"/>
    </row>
    <row r="798" spans="2:6" x14ac:dyDescent="0.2">
      <c r="B798" s="201"/>
      <c r="C798" s="107"/>
      <c r="D798" s="94"/>
      <c r="E798" s="95"/>
      <c r="F798" s="96"/>
    </row>
    <row r="799" spans="2:6" x14ac:dyDescent="0.2">
      <c r="B799" s="201"/>
      <c r="C799" s="107"/>
      <c r="D799" s="94"/>
      <c r="E799" s="95"/>
      <c r="F799" s="96"/>
    </row>
    <row r="800" spans="2:6" x14ac:dyDescent="0.2">
      <c r="B800" s="201"/>
      <c r="C800" s="107"/>
      <c r="D800" s="94"/>
      <c r="E800" s="95"/>
      <c r="F800" s="96"/>
    </row>
    <row r="801" spans="2:6" x14ac:dyDescent="0.2">
      <c r="B801" s="201"/>
      <c r="C801" s="107"/>
      <c r="D801" s="94"/>
      <c r="E801" s="95"/>
      <c r="F801" s="96"/>
    </row>
    <row r="802" spans="2:6" x14ac:dyDescent="0.2">
      <c r="B802" s="201"/>
      <c r="C802" s="107"/>
      <c r="D802" s="94"/>
      <c r="E802" s="95"/>
      <c r="F802" s="96"/>
    </row>
    <row r="803" spans="2:6" x14ac:dyDescent="0.2">
      <c r="B803" s="201"/>
      <c r="C803" s="107"/>
      <c r="D803" s="94"/>
      <c r="E803" s="95"/>
      <c r="F803" s="96"/>
    </row>
    <row r="804" spans="2:6" x14ac:dyDescent="0.2">
      <c r="B804" s="201"/>
      <c r="C804" s="107"/>
      <c r="D804" s="94"/>
      <c r="E804" s="95"/>
      <c r="F804" s="96"/>
    </row>
    <row r="805" spans="2:6" x14ac:dyDescent="0.2">
      <c r="B805" s="201"/>
      <c r="C805" s="107"/>
      <c r="D805" s="94"/>
      <c r="E805" s="95"/>
      <c r="F805" s="96"/>
    </row>
    <row r="806" spans="2:6" x14ac:dyDescent="0.2">
      <c r="B806" s="201"/>
      <c r="C806" s="107"/>
      <c r="D806" s="94"/>
      <c r="E806" s="95"/>
      <c r="F806" s="96"/>
    </row>
    <row r="807" spans="2:6" x14ac:dyDescent="0.2">
      <c r="B807" s="201"/>
      <c r="C807" s="107"/>
      <c r="D807" s="94"/>
      <c r="E807" s="95"/>
      <c r="F807" s="96"/>
    </row>
    <row r="808" spans="2:6" x14ac:dyDescent="0.2">
      <c r="B808" s="201"/>
      <c r="C808" s="107"/>
      <c r="D808" s="94"/>
      <c r="E808" s="95"/>
      <c r="F808" s="96"/>
    </row>
    <row r="809" spans="2:6" x14ac:dyDescent="0.2">
      <c r="B809" s="201"/>
      <c r="C809" s="107"/>
      <c r="D809" s="94"/>
      <c r="E809" s="95"/>
      <c r="F809" s="96"/>
    </row>
    <row r="810" spans="2:6" x14ac:dyDescent="0.2">
      <c r="B810" s="201"/>
      <c r="C810" s="107"/>
      <c r="D810" s="94"/>
      <c r="E810" s="95"/>
      <c r="F810" s="96"/>
    </row>
    <row r="811" spans="2:6" x14ac:dyDescent="0.2">
      <c r="B811" s="201"/>
      <c r="C811" s="107"/>
      <c r="D811" s="94"/>
      <c r="E811" s="95"/>
      <c r="F811" s="96"/>
    </row>
    <row r="812" spans="2:6" x14ac:dyDescent="0.2">
      <c r="B812" s="201"/>
      <c r="C812" s="107"/>
      <c r="D812" s="94"/>
      <c r="E812" s="95"/>
      <c r="F812" s="96"/>
    </row>
    <row r="813" spans="2:6" x14ac:dyDescent="0.2">
      <c r="B813" s="201"/>
      <c r="C813" s="107"/>
      <c r="D813" s="94"/>
      <c r="E813" s="95"/>
      <c r="F813" s="96"/>
    </row>
    <row r="814" spans="2:6" x14ac:dyDescent="0.2">
      <c r="B814" s="201"/>
      <c r="C814" s="107"/>
      <c r="D814" s="94"/>
      <c r="E814" s="95"/>
      <c r="F814" s="96"/>
    </row>
    <row r="815" spans="2:6" x14ac:dyDescent="0.2">
      <c r="B815" s="201"/>
      <c r="C815" s="107"/>
      <c r="D815" s="94"/>
      <c r="E815" s="95"/>
      <c r="F815" s="96"/>
    </row>
    <row r="816" spans="2:6" x14ac:dyDescent="0.2">
      <c r="B816" s="201"/>
      <c r="C816" s="107"/>
      <c r="D816" s="94"/>
      <c r="E816" s="95"/>
      <c r="F816" s="96"/>
    </row>
    <row r="817" spans="2:6" x14ac:dyDescent="0.2">
      <c r="B817" s="201"/>
      <c r="C817" s="107"/>
      <c r="D817" s="94"/>
      <c r="E817" s="95"/>
      <c r="F817" s="96"/>
    </row>
    <row r="818" spans="2:6" x14ac:dyDescent="0.2">
      <c r="B818" s="201"/>
      <c r="C818" s="107"/>
      <c r="D818" s="94"/>
      <c r="E818" s="95"/>
      <c r="F818" s="96"/>
    </row>
    <row r="819" spans="2:6" x14ac:dyDescent="0.2">
      <c r="B819" s="201"/>
      <c r="C819" s="107"/>
      <c r="D819" s="94"/>
      <c r="E819" s="95"/>
      <c r="F819" s="96"/>
    </row>
    <row r="820" spans="2:6" x14ac:dyDescent="0.2">
      <c r="B820" s="201"/>
      <c r="C820" s="107"/>
      <c r="D820" s="94"/>
      <c r="E820" s="95"/>
      <c r="F820" s="96"/>
    </row>
    <row r="821" spans="2:6" x14ac:dyDescent="0.2">
      <c r="B821" s="201"/>
      <c r="C821" s="107"/>
      <c r="D821" s="94"/>
      <c r="E821" s="95"/>
      <c r="F821" s="96"/>
    </row>
    <row r="822" spans="2:6" x14ac:dyDescent="0.2">
      <c r="B822" s="201"/>
      <c r="C822" s="107"/>
      <c r="D822" s="94"/>
      <c r="E822" s="95"/>
      <c r="F822" s="96"/>
    </row>
    <row r="823" spans="2:6" x14ac:dyDescent="0.2">
      <c r="B823" s="201"/>
      <c r="C823" s="107"/>
      <c r="D823" s="94"/>
      <c r="E823" s="95"/>
      <c r="F823" s="96"/>
    </row>
    <row r="824" spans="2:6" x14ac:dyDescent="0.2">
      <c r="B824" s="201"/>
      <c r="C824" s="107"/>
      <c r="D824" s="94"/>
      <c r="E824" s="95"/>
      <c r="F824" s="96"/>
    </row>
    <row r="825" spans="2:6" x14ac:dyDescent="0.2">
      <c r="B825" s="201"/>
      <c r="C825" s="107"/>
      <c r="D825" s="94"/>
      <c r="E825" s="95"/>
      <c r="F825" s="96"/>
    </row>
    <row r="826" spans="2:6" x14ac:dyDescent="0.2">
      <c r="B826" s="201"/>
      <c r="C826" s="107"/>
      <c r="D826" s="94"/>
      <c r="E826" s="95"/>
      <c r="F826" s="96"/>
    </row>
    <row r="827" spans="2:6" x14ac:dyDescent="0.2">
      <c r="B827" s="201"/>
      <c r="C827" s="107"/>
      <c r="D827" s="94"/>
      <c r="E827" s="95"/>
      <c r="F827" s="96"/>
    </row>
    <row r="828" spans="2:6" x14ac:dyDescent="0.2">
      <c r="B828" s="201"/>
      <c r="C828" s="107"/>
      <c r="D828" s="94"/>
      <c r="E828" s="95"/>
      <c r="F828" s="96"/>
    </row>
    <row r="829" spans="2:6" x14ac:dyDescent="0.2">
      <c r="B829" s="201"/>
      <c r="C829" s="107"/>
      <c r="D829" s="94"/>
      <c r="E829" s="95"/>
      <c r="F829" s="96"/>
    </row>
    <row r="830" spans="2:6" x14ac:dyDescent="0.2">
      <c r="B830" s="201"/>
      <c r="C830" s="107"/>
      <c r="D830" s="94"/>
      <c r="E830" s="95"/>
      <c r="F830" s="96"/>
    </row>
    <row r="831" spans="2:6" x14ac:dyDescent="0.2">
      <c r="B831" s="201"/>
      <c r="C831" s="107"/>
      <c r="D831" s="94"/>
      <c r="E831" s="95"/>
      <c r="F831" s="96"/>
    </row>
    <row r="832" spans="2:6" x14ac:dyDescent="0.2">
      <c r="B832" s="201"/>
      <c r="C832" s="107"/>
      <c r="D832" s="94"/>
      <c r="E832" s="95"/>
      <c r="F832" s="96"/>
    </row>
    <row r="833" spans="2:6" x14ac:dyDescent="0.2">
      <c r="B833" s="201"/>
      <c r="C833" s="107"/>
      <c r="D833" s="94"/>
      <c r="E833" s="95"/>
      <c r="F833" s="96"/>
    </row>
    <row r="834" spans="2:6" x14ac:dyDescent="0.2">
      <c r="B834" s="201"/>
      <c r="C834" s="107"/>
      <c r="D834" s="94"/>
      <c r="E834" s="95"/>
      <c r="F834" s="96"/>
    </row>
    <row r="835" spans="2:6" x14ac:dyDescent="0.2">
      <c r="B835" s="201"/>
      <c r="C835" s="107"/>
      <c r="D835" s="94"/>
      <c r="E835" s="95"/>
      <c r="F835" s="96"/>
    </row>
    <row r="836" spans="2:6" x14ac:dyDescent="0.2">
      <c r="B836" s="201"/>
      <c r="C836" s="107"/>
      <c r="D836" s="94"/>
      <c r="E836" s="95"/>
      <c r="F836" s="96"/>
    </row>
    <row r="837" spans="2:6" x14ac:dyDescent="0.2">
      <c r="B837" s="201"/>
      <c r="C837" s="107"/>
      <c r="D837" s="94"/>
      <c r="E837" s="95"/>
      <c r="F837" s="96"/>
    </row>
    <row r="838" spans="2:6" x14ac:dyDescent="0.2">
      <c r="B838" s="201"/>
      <c r="C838" s="107"/>
      <c r="D838" s="94"/>
      <c r="E838" s="95"/>
      <c r="F838" s="96"/>
    </row>
    <row r="839" spans="2:6" x14ac:dyDescent="0.2">
      <c r="B839" s="201"/>
      <c r="C839" s="107"/>
      <c r="D839" s="94"/>
      <c r="E839" s="95"/>
      <c r="F839" s="96"/>
    </row>
    <row r="840" spans="2:6" x14ac:dyDescent="0.2">
      <c r="B840" s="201"/>
      <c r="C840" s="107"/>
      <c r="D840" s="94"/>
      <c r="E840" s="95"/>
      <c r="F840" s="96"/>
    </row>
    <row r="841" spans="2:6" x14ac:dyDescent="0.2">
      <c r="B841" s="201"/>
      <c r="C841" s="107"/>
      <c r="D841" s="94"/>
      <c r="E841" s="95"/>
      <c r="F841" s="96"/>
    </row>
    <row r="842" spans="2:6" x14ac:dyDescent="0.2">
      <c r="B842" s="201"/>
      <c r="C842" s="107"/>
      <c r="D842" s="94"/>
      <c r="E842" s="95"/>
      <c r="F842" s="96"/>
    </row>
    <row r="843" spans="2:6" x14ac:dyDescent="0.2">
      <c r="B843" s="201"/>
      <c r="C843" s="107"/>
      <c r="D843" s="94"/>
      <c r="E843" s="95"/>
      <c r="F843" s="96"/>
    </row>
    <row r="844" spans="2:6" x14ac:dyDescent="0.2">
      <c r="B844" s="201"/>
      <c r="C844" s="107"/>
      <c r="D844" s="94"/>
      <c r="E844" s="95"/>
      <c r="F844" s="96"/>
    </row>
    <row r="845" spans="2:6" x14ac:dyDescent="0.2">
      <c r="B845" s="201"/>
      <c r="C845" s="107"/>
      <c r="D845" s="94"/>
      <c r="E845" s="95"/>
      <c r="F845" s="96"/>
    </row>
    <row r="846" spans="2:6" x14ac:dyDescent="0.2">
      <c r="B846" s="201"/>
      <c r="C846" s="107"/>
      <c r="D846" s="94"/>
      <c r="E846" s="95"/>
      <c r="F846" s="96"/>
    </row>
    <row r="847" spans="2:6" x14ac:dyDescent="0.2">
      <c r="B847" s="201"/>
      <c r="C847" s="107"/>
      <c r="D847" s="94"/>
      <c r="E847" s="95"/>
      <c r="F847" s="96"/>
    </row>
    <row r="848" spans="2:6" x14ac:dyDescent="0.2">
      <c r="B848" s="201"/>
      <c r="C848" s="107"/>
      <c r="D848" s="94"/>
      <c r="E848" s="95"/>
      <c r="F848" s="96"/>
    </row>
    <row r="849" spans="2:6" x14ac:dyDescent="0.2">
      <c r="B849" s="201"/>
      <c r="C849" s="107"/>
      <c r="D849" s="94"/>
      <c r="E849" s="95"/>
      <c r="F849" s="96"/>
    </row>
    <row r="850" spans="2:6" x14ac:dyDescent="0.2">
      <c r="B850" s="201"/>
      <c r="C850" s="107"/>
      <c r="D850" s="94"/>
      <c r="E850" s="95"/>
      <c r="F850" s="96"/>
    </row>
    <row r="851" spans="2:6" x14ac:dyDescent="0.2">
      <c r="B851" s="201"/>
      <c r="C851" s="107"/>
      <c r="D851" s="94"/>
      <c r="E851" s="95"/>
      <c r="F851" s="96"/>
    </row>
    <row r="852" spans="2:6" x14ac:dyDescent="0.2">
      <c r="B852" s="201"/>
      <c r="C852" s="107"/>
      <c r="D852" s="94"/>
      <c r="E852" s="95"/>
      <c r="F852" s="96"/>
    </row>
    <row r="853" spans="2:6" x14ac:dyDescent="0.2">
      <c r="B853" s="201"/>
      <c r="C853" s="107"/>
      <c r="D853" s="94"/>
      <c r="E853" s="95"/>
      <c r="F853" s="96"/>
    </row>
    <row r="854" spans="2:6" x14ac:dyDescent="0.2">
      <c r="B854" s="201"/>
      <c r="C854" s="107"/>
      <c r="D854" s="94"/>
      <c r="E854" s="95"/>
      <c r="F854" s="96"/>
    </row>
    <row r="855" spans="2:6" x14ac:dyDescent="0.2">
      <c r="B855" s="201"/>
      <c r="C855" s="107"/>
      <c r="D855" s="94"/>
      <c r="E855" s="95"/>
      <c r="F855" s="96"/>
    </row>
    <row r="856" spans="2:6" x14ac:dyDescent="0.2">
      <c r="B856" s="201"/>
      <c r="C856" s="107"/>
      <c r="D856" s="94"/>
      <c r="E856" s="95"/>
      <c r="F856" s="96"/>
    </row>
    <row r="857" spans="2:6" x14ac:dyDescent="0.2">
      <c r="B857" s="201"/>
      <c r="C857" s="107"/>
      <c r="D857" s="94"/>
      <c r="E857" s="95"/>
      <c r="F857" s="96"/>
    </row>
    <row r="858" spans="2:6" x14ac:dyDescent="0.2">
      <c r="B858" s="201"/>
      <c r="C858" s="107"/>
      <c r="D858" s="94"/>
      <c r="E858" s="95"/>
      <c r="F858" s="96"/>
    </row>
    <row r="859" spans="2:6" x14ac:dyDescent="0.2">
      <c r="B859" s="201"/>
      <c r="C859" s="107"/>
      <c r="D859" s="94"/>
      <c r="E859" s="95"/>
      <c r="F859" s="96"/>
    </row>
    <row r="860" spans="2:6" x14ac:dyDescent="0.2">
      <c r="B860" s="201"/>
      <c r="C860" s="107"/>
      <c r="D860" s="94"/>
      <c r="E860" s="95"/>
      <c r="F860" s="96"/>
    </row>
    <row r="861" spans="2:6" x14ac:dyDescent="0.2">
      <c r="B861" s="201"/>
      <c r="C861" s="107"/>
      <c r="D861" s="94"/>
      <c r="E861" s="95"/>
      <c r="F861" s="96"/>
    </row>
    <row r="862" spans="2:6" x14ac:dyDescent="0.2">
      <c r="B862" s="201"/>
      <c r="C862" s="107"/>
      <c r="D862" s="94"/>
      <c r="E862" s="95"/>
      <c r="F862" s="96"/>
    </row>
    <row r="863" spans="2:6" x14ac:dyDescent="0.2">
      <c r="B863" s="201"/>
      <c r="C863" s="107"/>
      <c r="D863" s="94"/>
      <c r="E863" s="95"/>
      <c r="F863" s="96"/>
    </row>
    <row r="864" spans="2:6" x14ac:dyDescent="0.2">
      <c r="B864" s="201"/>
      <c r="C864" s="107"/>
      <c r="D864" s="94"/>
      <c r="E864" s="95"/>
      <c r="F864" s="96"/>
    </row>
    <row r="865" spans="1:6" x14ac:dyDescent="0.2">
      <c r="B865" s="201"/>
      <c r="C865" s="107"/>
      <c r="D865" s="94"/>
      <c r="E865" s="95"/>
      <c r="F865" s="96"/>
    </row>
    <row r="866" spans="1:6" x14ac:dyDescent="0.2">
      <c r="B866" s="201"/>
      <c r="C866" s="107"/>
      <c r="D866" s="94"/>
      <c r="E866" s="95"/>
      <c r="F866" s="96"/>
    </row>
    <row r="867" spans="1:6" x14ac:dyDescent="0.2">
      <c r="B867" s="201"/>
      <c r="C867" s="107"/>
      <c r="D867" s="94"/>
      <c r="E867" s="95"/>
      <c r="F867" s="96"/>
    </row>
    <row r="868" spans="1:6" x14ac:dyDescent="0.2">
      <c r="B868" s="201"/>
      <c r="C868" s="107"/>
      <c r="D868" s="94"/>
      <c r="E868" s="95"/>
      <c r="F868" s="96"/>
    </row>
    <row r="869" spans="1:6" x14ac:dyDescent="0.2">
      <c r="B869" s="201"/>
      <c r="C869" s="107"/>
      <c r="D869" s="94"/>
      <c r="E869" s="95"/>
      <c r="F869" s="96"/>
    </row>
    <row r="870" spans="1:6" x14ac:dyDescent="0.2">
      <c r="B870" s="201"/>
      <c r="C870" s="107"/>
      <c r="D870" s="94"/>
      <c r="E870" s="95"/>
      <c r="F870" s="96"/>
    </row>
    <row r="871" spans="1:6" x14ac:dyDescent="0.2">
      <c r="B871" s="201"/>
      <c r="C871" s="107"/>
      <c r="D871" s="94"/>
      <c r="E871" s="95"/>
      <c r="F871" s="96"/>
    </row>
    <row r="872" spans="1:6" x14ac:dyDescent="0.2">
      <c r="B872" s="201"/>
      <c r="C872" s="107"/>
      <c r="D872" s="94"/>
      <c r="E872" s="95"/>
      <c r="F872" s="96"/>
    </row>
    <row r="873" spans="1:6" x14ac:dyDescent="0.2">
      <c r="B873" s="201"/>
      <c r="C873" s="107"/>
      <c r="D873" s="94"/>
      <c r="E873" s="95"/>
      <c r="F873" s="96"/>
    </row>
    <row r="874" spans="1:6" x14ac:dyDescent="0.2">
      <c r="B874" s="201"/>
      <c r="C874" s="107"/>
      <c r="D874" s="94"/>
      <c r="E874" s="95"/>
      <c r="F874" s="96"/>
    </row>
    <row r="875" spans="1:6" x14ac:dyDescent="0.2">
      <c r="B875" s="201"/>
      <c r="C875" s="107"/>
      <c r="D875" s="94"/>
      <c r="E875" s="95"/>
      <c r="F875" s="96"/>
    </row>
    <row r="876" spans="1:6" x14ac:dyDescent="0.2">
      <c r="B876" s="201"/>
      <c r="C876" s="107"/>
      <c r="D876" s="94"/>
      <c r="E876" s="95"/>
      <c r="F876" s="96"/>
    </row>
    <row r="877" spans="1:6" x14ac:dyDescent="0.2">
      <c r="B877" s="201"/>
      <c r="C877" s="107"/>
      <c r="D877" s="94"/>
      <c r="E877" s="95"/>
      <c r="F877" s="96"/>
    </row>
    <row r="878" spans="1:6" x14ac:dyDescent="0.2">
      <c r="B878" s="201"/>
      <c r="C878" s="107"/>
      <c r="D878" s="94"/>
      <c r="E878" s="95"/>
      <c r="F878" s="96"/>
    </row>
    <row r="879" spans="1:6" x14ac:dyDescent="0.2">
      <c r="B879" s="200"/>
      <c r="C879" s="107"/>
      <c r="D879" s="94"/>
      <c r="E879" s="95"/>
      <c r="F879" s="96"/>
    </row>
    <row r="880" spans="1:6" x14ac:dyDescent="0.2">
      <c r="A880" s="30"/>
      <c r="B880" s="201"/>
      <c r="C880" s="108"/>
      <c r="D880" s="97"/>
      <c r="E880" s="98"/>
      <c r="F880" s="99"/>
    </row>
    <row r="881" spans="1:6" x14ac:dyDescent="0.2">
      <c r="A881" s="30"/>
      <c r="B881" s="202"/>
      <c r="C881" s="108"/>
      <c r="D881" s="97"/>
      <c r="E881" s="98"/>
      <c r="F881" s="99"/>
    </row>
    <row r="882" spans="1:6" x14ac:dyDescent="0.2">
      <c r="A882" s="30"/>
      <c r="B882" s="203"/>
      <c r="C882" s="108"/>
      <c r="D882" s="97"/>
      <c r="E882" s="98"/>
      <c r="F882" s="99"/>
    </row>
    <row r="883" spans="1:6" x14ac:dyDescent="0.2">
      <c r="A883" s="30"/>
      <c r="B883" s="203"/>
      <c r="C883" s="108"/>
      <c r="D883" s="97"/>
      <c r="E883" s="98"/>
      <c r="F883" s="99"/>
    </row>
    <row r="884" spans="1:6" x14ac:dyDescent="0.2">
      <c r="A884" s="30"/>
      <c r="B884" s="203"/>
      <c r="C884" s="108"/>
      <c r="D884" s="97"/>
      <c r="E884" s="98"/>
      <c r="F884" s="99"/>
    </row>
    <row r="885" spans="1:6" x14ac:dyDescent="0.2">
      <c r="A885" s="30"/>
      <c r="B885" s="203"/>
      <c r="C885" s="108"/>
      <c r="D885" s="97"/>
      <c r="E885" s="98"/>
      <c r="F885" s="99"/>
    </row>
    <row r="886" spans="1:6" x14ac:dyDescent="0.2">
      <c r="B886" s="202"/>
      <c r="C886" s="107"/>
      <c r="D886" s="94"/>
      <c r="E886" s="95"/>
      <c r="F886" s="96"/>
    </row>
    <row r="887" spans="1:6" x14ac:dyDescent="0.2">
      <c r="B887" s="201"/>
      <c r="C887" s="107"/>
      <c r="D887" s="94"/>
      <c r="E887" s="95"/>
      <c r="F887" s="96"/>
    </row>
    <row r="888" spans="1:6" x14ac:dyDescent="0.2">
      <c r="B888" s="200"/>
      <c r="C888" s="107"/>
      <c r="D888" s="94"/>
      <c r="E888" s="95"/>
      <c r="F888" s="96"/>
    </row>
    <row r="889" spans="1:6" x14ac:dyDescent="0.2">
      <c r="B889" s="201"/>
      <c r="C889" s="107"/>
      <c r="D889" s="94"/>
      <c r="E889" s="95"/>
      <c r="F889" s="96"/>
    </row>
    <row r="890" spans="1:6" x14ac:dyDescent="0.2">
      <c r="B890" s="201"/>
      <c r="C890" s="107"/>
      <c r="D890" s="94"/>
      <c r="E890" s="95"/>
      <c r="F890" s="96"/>
    </row>
    <row r="891" spans="1:6" x14ac:dyDescent="0.2">
      <c r="B891" s="201"/>
      <c r="C891" s="107"/>
      <c r="D891" s="94"/>
      <c r="E891" s="95"/>
      <c r="F891" s="96"/>
    </row>
    <row r="892" spans="1:6" x14ac:dyDescent="0.2">
      <c r="B892" s="201"/>
      <c r="C892" s="107"/>
      <c r="D892" s="94"/>
      <c r="E892" s="95"/>
      <c r="F892" s="96"/>
    </row>
    <row r="893" spans="1:6" x14ac:dyDescent="0.2">
      <c r="B893" s="201"/>
      <c r="C893" s="107"/>
      <c r="D893" s="94"/>
      <c r="E893" s="95"/>
      <c r="F893" s="96"/>
    </row>
    <row r="894" spans="1:6" x14ac:dyDescent="0.2">
      <c r="B894" s="201"/>
      <c r="C894" s="107"/>
      <c r="D894" s="94"/>
      <c r="E894" s="95"/>
      <c r="F894" s="96"/>
    </row>
    <row r="895" spans="1:6" x14ac:dyDescent="0.2">
      <c r="B895" s="201"/>
      <c r="C895" s="107"/>
      <c r="D895" s="94"/>
      <c r="E895" s="95"/>
      <c r="F895" s="96"/>
    </row>
    <row r="896" spans="1:6" x14ac:dyDescent="0.2">
      <c r="B896" s="201"/>
      <c r="C896" s="107"/>
      <c r="D896" s="94"/>
      <c r="E896" s="95"/>
      <c r="F896" s="96"/>
    </row>
    <row r="897" spans="2:6" x14ac:dyDescent="0.2">
      <c r="B897" s="201"/>
      <c r="C897" s="107"/>
      <c r="D897" s="94"/>
      <c r="E897" s="95"/>
      <c r="F897" s="96"/>
    </row>
    <row r="898" spans="2:6" x14ac:dyDescent="0.2">
      <c r="B898" s="201"/>
      <c r="C898" s="107"/>
      <c r="D898" s="94"/>
      <c r="E898" s="95"/>
      <c r="F898" s="96"/>
    </row>
    <row r="899" spans="2:6" x14ac:dyDescent="0.2">
      <c r="B899" s="201"/>
      <c r="C899" s="107"/>
      <c r="D899" s="94"/>
      <c r="E899" s="95"/>
      <c r="F899" s="96"/>
    </row>
    <row r="900" spans="2:6" x14ac:dyDescent="0.2">
      <c r="B900" s="201"/>
      <c r="C900" s="107"/>
      <c r="D900" s="94"/>
      <c r="E900" s="95"/>
      <c r="F900" s="96"/>
    </row>
    <row r="901" spans="2:6" x14ac:dyDescent="0.2">
      <c r="B901" s="200"/>
    </row>
    <row r="904" spans="2:6" x14ac:dyDescent="0.2">
      <c r="B904" s="198"/>
    </row>
    <row r="906" spans="2:6" x14ac:dyDescent="0.2">
      <c r="B906" s="198"/>
    </row>
    <row r="907" spans="2:6" x14ac:dyDescent="0.2">
      <c r="B907" s="198"/>
    </row>
    <row r="908" spans="2:6" x14ac:dyDescent="0.2">
      <c r="B908" s="198"/>
    </row>
    <row r="909" spans="2:6" x14ac:dyDescent="0.2">
      <c r="B909" s="198"/>
    </row>
    <row r="911" spans="2:6" x14ac:dyDescent="0.2">
      <c r="B911" s="198"/>
    </row>
    <row r="914" spans="2:6" x14ac:dyDescent="0.2">
      <c r="C914" s="107"/>
      <c r="D914" s="94"/>
      <c r="E914" s="95"/>
      <c r="F914" s="96"/>
    </row>
    <row r="915" spans="2:6" x14ac:dyDescent="0.2">
      <c r="B915" s="200"/>
      <c r="C915" s="107"/>
      <c r="D915" s="94"/>
      <c r="E915" s="95"/>
      <c r="F915" s="96"/>
    </row>
    <row r="916" spans="2:6" x14ac:dyDescent="0.2">
      <c r="B916" s="201"/>
      <c r="C916" s="107"/>
      <c r="D916" s="94"/>
      <c r="E916" s="95"/>
      <c r="F916" s="96"/>
    </row>
    <row r="917" spans="2:6" x14ac:dyDescent="0.2">
      <c r="B917" s="200"/>
      <c r="C917" s="107"/>
      <c r="D917" s="94"/>
      <c r="E917" s="95"/>
      <c r="F917" s="96"/>
    </row>
    <row r="918" spans="2:6" x14ac:dyDescent="0.2">
      <c r="B918" s="201"/>
      <c r="C918" s="107"/>
      <c r="D918" s="94"/>
      <c r="E918" s="95"/>
      <c r="F918" s="96"/>
    </row>
    <row r="919" spans="2:6" x14ac:dyDescent="0.2">
      <c r="B919" s="201"/>
      <c r="C919" s="107"/>
      <c r="D919" s="94"/>
      <c r="E919" s="95"/>
      <c r="F919" s="96"/>
    </row>
    <row r="920" spans="2:6" x14ac:dyDescent="0.2">
      <c r="B920" s="201"/>
      <c r="C920" s="107"/>
      <c r="D920" s="94"/>
      <c r="E920" s="95"/>
      <c r="F920" s="96"/>
    </row>
    <row r="921" spans="2:6" x14ac:dyDescent="0.2">
      <c r="B921" s="201"/>
      <c r="C921" s="107"/>
      <c r="D921" s="94"/>
      <c r="E921" s="95"/>
      <c r="F921" s="96"/>
    </row>
    <row r="922" spans="2:6" x14ac:dyDescent="0.2">
      <c r="B922" s="201"/>
      <c r="C922" s="107"/>
      <c r="D922" s="94"/>
      <c r="E922" s="95"/>
      <c r="F922" s="96"/>
    </row>
    <row r="923" spans="2:6" x14ac:dyDescent="0.2">
      <c r="B923" s="201"/>
      <c r="C923" s="107"/>
      <c r="D923" s="94"/>
      <c r="E923" s="95"/>
      <c r="F923" s="96"/>
    </row>
    <row r="924" spans="2:6" x14ac:dyDescent="0.2">
      <c r="B924" s="201"/>
      <c r="C924" s="107"/>
      <c r="D924" s="94"/>
      <c r="E924" s="95"/>
      <c r="F924" s="96"/>
    </row>
    <row r="925" spans="2:6" x14ac:dyDescent="0.2">
      <c r="B925" s="201"/>
      <c r="C925" s="107"/>
      <c r="D925" s="94"/>
      <c r="E925" s="95"/>
      <c r="F925" s="96"/>
    </row>
    <row r="926" spans="2:6" x14ac:dyDescent="0.2">
      <c r="B926" s="201"/>
      <c r="C926" s="107"/>
      <c r="D926" s="94"/>
      <c r="E926" s="95"/>
      <c r="F926" s="96"/>
    </row>
    <row r="927" spans="2:6" x14ac:dyDescent="0.2">
      <c r="B927" s="201"/>
      <c r="C927" s="107"/>
      <c r="D927" s="94"/>
      <c r="E927" s="95"/>
      <c r="F927" s="96"/>
    </row>
    <row r="928" spans="2:6" x14ac:dyDescent="0.2">
      <c r="B928" s="201"/>
      <c r="C928" s="107"/>
      <c r="D928" s="94"/>
      <c r="E928" s="95"/>
      <c r="F928" s="96"/>
    </row>
    <row r="929" spans="2:6" x14ac:dyDescent="0.2">
      <c r="B929" s="201"/>
      <c r="C929" s="107"/>
      <c r="D929" s="94"/>
      <c r="E929" s="95"/>
      <c r="F929" s="96"/>
    </row>
    <row r="930" spans="2:6" x14ac:dyDescent="0.2">
      <c r="B930" s="201"/>
      <c r="C930" s="107"/>
      <c r="D930" s="94"/>
      <c r="E930" s="95"/>
      <c r="F930" s="96"/>
    </row>
    <row r="931" spans="2:6" x14ac:dyDescent="0.2">
      <c r="B931" s="201"/>
      <c r="C931" s="107"/>
      <c r="D931" s="94"/>
      <c r="E931" s="95"/>
      <c r="F931" s="96"/>
    </row>
    <row r="932" spans="2:6" x14ac:dyDescent="0.2">
      <c r="B932" s="201"/>
      <c r="C932" s="107"/>
      <c r="D932" s="94"/>
      <c r="E932" s="95"/>
      <c r="F932" s="96"/>
    </row>
    <row r="933" spans="2:6" x14ac:dyDescent="0.2">
      <c r="B933" s="201"/>
      <c r="C933" s="107"/>
      <c r="D933" s="94"/>
      <c r="E933" s="95"/>
      <c r="F933" s="96"/>
    </row>
    <row r="934" spans="2:6" x14ac:dyDescent="0.2">
      <c r="B934" s="201"/>
      <c r="C934" s="107"/>
      <c r="D934" s="94"/>
      <c r="E934" s="95"/>
      <c r="F934" s="96"/>
    </row>
    <row r="935" spans="2:6" x14ac:dyDescent="0.2">
      <c r="B935" s="201"/>
      <c r="C935" s="107"/>
      <c r="D935" s="94"/>
      <c r="E935" s="95"/>
      <c r="F935" s="96"/>
    </row>
    <row r="936" spans="2:6" x14ac:dyDescent="0.2">
      <c r="B936" s="201"/>
      <c r="C936" s="107"/>
      <c r="D936" s="94"/>
      <c r="E936" s="95"/>
      <c r="F936" s="96"/>
    </row>
    <row r="937" spans="2:6" x14ac:dyDescent="0.2">
      <c r="B937" s="201"/>
      <c r="C937" s="107"/>
      <c r="D937" s="94"/>
      <c r="E937" s="95"/>
      <c r="F937" s="96"/>
    </row>
    <row r="938" spans="2:6" x14ac:dyDescent="0.2">
      <c r="B938" s="200"/>
      <c r="C938" s="107"/>
      <c r="D938" s="94"/>
      <c r="E938" s="95"/>
      <c r="F938" s="96"/>
    </row>
    <row r="939" spans="2:6" x14ac:dyDescent="0.2">
      <c r="B939" s="201"/>
      <c r="C939" s="107"/>
      <c r="D939" s="94"/>
      <c r="E939" s="95"/>
      <c r="F939" s="96"/>
    </row>
    <row r="940" spans="2:6" x14ac:dyDescent="0.2">
      <c r="B940" s="200"/>
      <c r="C940" s="107"/>
      <c r="D940" s="94"/>
      <c r="E940" s="95"/>
      <c r="F940" s="96"/>
    </row>
    <row r="941" spans="2:6" x14ac:dyDescent="0.2">
      <c r="B941" s="201"/>
      <c r="C941" s="107"/>
      <c r="D941" s="94"/>
      <c r="E941" s="95"/>
      <c r="F941" s="96"/>
    </row>
    <row r="942" spans="2:6" x14ac:dyDescent="0.2">
      <c r="B942" s="201"/>
      <c r="C942" s="107"/>
      <c r="D942" s="94"/>
      <c r="E942" s="95"/>
      <c r="F942" s="96"/>
    </row>
    <row r="943" spans="2:6" x14ac:dyDescent="0.2">
      <c r="B943" s="201"/>
      <c r="C943" s="107"/>
      <c r="D943" s="94"/>
      <c r="E943" s="95"/>
      <c r="F943" s="96"/>
    </row>
    <row r="944" spans="2:6" x14ac:dyDescent="0.2">
      <c r="B944" s="201"/>
      <c r="C944" s="107"/>
      <c r="D944" s="94"/>
      <c r="E944" s="95"/>
      <c r="F944" s="96"/>
    </row>
    <row r="945" spans="2:6" x14ac:dyDescent="0.2">
      <c r="B945" s="201"/>
      <c r="C945" s="107"/>
      <c r="D945" s="94"/>
      <c r="E945" s="95"/>
      <c r="F945" s="96"/>
    </row>
    <row r="946" spans="2:6" x14ac:dyDescent="0.2">
      <c r="B946" s="201"/>
      <c r="C946" s="107"/>
      <c r="D946" s="94"/>
      <c r="E946" s="95"/>
      <c r="F946" s="96"/>
    </row>
    <row r="947" spans="2:6" x14ac:dyDescent="0.2">
      <c r="B947" s="201"/>
      <c r="C947" s="107"/>
      <c r="D947" s="94"/>
      <c r="E947" s="95"/>
      <c r="F947" s="96"/>
    </row>
    <row r="948" spans="2:6" x14ac:dyDescent="0.2">
      <c r="B948" s="201"/>
      <c r="C948" s="107"/>
      <c r="D948" s="94"/>
      <c r="E948" s="95"/>
      <c r="F948" s="96"/>
    </row>
    <row r="949" spans="2:6" x14ac:dyDescent="0.2">
      <c r="B949" s="201"/>
      <c r="C949" s="107"/>
      <c r="D949" s="94"/>
      <c r="E949" s="95"/>
      <c r="F949" s="96"/>
    </row>
    <row r="950" spans="2:6" x14ac:dyDescent="0.2">
      <c r="B950" s="200"/>
      <c r="C950" s="107"/>
      <c r="D950" s="94"/>
      <c r="E950" s="95"/>
      <c r="F950" s="96"/>
    </row>
    <row r="951" spans="2:6" x14ac:dyDescent="0.2">
      <c r="B951" s="201"/>
      <c r="C951" s="107"/>
      <c r="D951" s="94"/>
      <c r="E951" s="95"/>
      <c r="F951" s="96"/>
    </row>
    <row r="952" spans="2:6" x14ac:dyDescent="0.2">
      <c r="B952" s="200"/>
      <c r="C952" s="107"/>
      <c r="D952" s="94"/>
      <c r="E952" s="95"/>
      <c r="F952" s="96"/>
    </row>
    <row r="953" spans="2:6" x14ac:dyDescent="0.2">
      <c r="B953" s="201"/>
      <c r="C953" s="107"/>
      <c r="D953" s="94"/>
      <c r="E953" s="95"/>
      <c r="F953" s="96"/>
    </row>
    <row r="954" spans="2:6" x14ac:dyDescent="0.2">
      <c r="B954" s="201"/>
      <c r="C954" s="107"/>
      <c r="D954" s="94"/>
      <c r="E954" s="95"/>
      <c r="F954" s="96"/>
    </row>
    <row r="955" spans="2:6" x14ac:dyDescent="0.2">
      <c r="B955" s="201"/>
      <c r="C955" s="107"/>
      <c r="D955" s="94"/>
      <c r="E955" s="95"/>
      <c r="F955" s="96"/>
    </row>
    <row r="956" spans="2:6" x14ac:dyDescent="0.2">
      <c r="B956" s="201"/>
      <c r="C956" s="107"/>
      <c r="D956" s="94"/>
      <c r="E956" s="95"/>
      <c r="F956" s="96"/>
    </row>
    <row r="957" spans="2:6" x14ac:dyDescent="0.2">
      <c r="B957" s="201"/>
      <c r="C957" s="107"/>
      <c r="D957" s="94"/>
      <c r="E957" s="95"/>
      <c r="F957" s="96"/>
    </row>
    <row r="958" spans="2:6" x14ac:dyDescent="0.2">
      <c r="B958" s="201"/>
      <c r="C958" s="107"/>
      <c r="D958" s="94"/>
      <c r="E958" s="95"/>
      <c r="F958" s="96"/>
    </row>
    <row r="959" spans="2:6" x14ac:dyDescent="0.2">
      <c r="B959" s="201"/>
      <c r="C959" s="107"/>
      <c r="D959" s="94"/>
      <c r="E959" s="95"/>
      <c r="F959" s="96"/>
    </row>
    <row r="960" spans="2:6" x14ac:dyDescent="0.2">
      <c r="B960" s="201"/>
      <c r="C960" s="107"/>
      <c r="D960" s="94"/>
      <c r="E960" s="95"/>
      <c r="F960" s="96"/>
    </row>
    <row r="961" spans="2:6" x14ac:dyDescent="0.2">
      <c r="B961" s="201"/>
      <c r="C961" s="107"/>
      <c r="D961" s="94"/>
      <c r="E961" s="95"/>
      <c r="F961" s="96"/>
    </row>
    <row r="962" spans="2:6" x14ac:dyDescent="0.2">
      <c r="B962" s="201"/>
      <c r="C962" s="107"/>
      <c r="D962" s="94"/>
      <c r="E962" s="95"/>
      <c r="F962" s="96"/>
    </row>
    <row r="963" spans="2:6" x14ac:dyDescent="0.2">
      <c r="B963" s="201"/>
      <c r="C963" s="107"/>
      <c r="D963" s="94"/>
      <c r="E963" s="95"/>
      <c r="F963" s="96"/>
    </row>
    <row r="964" spans="2:6" x14ac:dyDescent="0.2">
      <c r="B964" s="200"/>
      <c r="C964" s="107"/>
      <c r="D964" s="94"/>
      <c r="E964" s="95"/>
      <c r="F964" s="96"/>
    </row>
    <row r="965" spans="2:6" x14ac:dyDescent="0.2">
      <c r="B965" s="201"/>
      <c r="C965" s="107"/>
      <c r="D965" s="94"/>
      <c r="E965" s="95"/>
      <c r="F965" s="96"/>
    </row>
    <row r="966" spans="2:6" x14ac:dyDescent="0.2">
      <c r="B966" s="200"/>
      <c r="C966" s="107"/>
      <c r="D966" s="94"/>
      <c r="E966" s="95"/>
      <c r="F966" s="96"/>
    </row>
    <row r="967" spans="2:6" x14ac:dyDescent="0.2">
      <c r="B967" s="201"/>
      <c r="C967" s="107"/>
      <c r="D967" s="94"/>
      <c r="E967" s="95"/>
      <c r="F967" s="96"/>
    </row>
    <row r="968" spans="2:6" x14ac:dyDescent="0.2">
      <c r="B968" s="201"/>
      <c r="C968" s="107"/>
      <c r="D968" s="94"/>
      <c r="E968" s="95"/>
      <c r="F968" s="96"/>
    </row>
    <row r="969" spans="2:6" x14ac:dyDescent="0.2">
      <c r="B969" s="201"/>
      <c r="C969" s="107"/>
      <c r="D969" s="94"/>
      <c r="E969" s="95"/>
      <c r="F969" s="96"/>
    </row>
    <row r="970" spans="2:6" x14ac:dyDescent="0.2">
      <c r="B970" s="201"/>
      <c r="C970" s="107"/>
      <c r="D970" s="94"/>
      <c r="E970" s="95"/>
      <c r="F970" s="96"/>
    </row>
    <row r="971" spans="2:6" x14ac:dyDescent="0.2">
      <c r="B971" s="201"/>
      <c r="C971" s="107"/>
      <c r="D971" s="94"/>
      <c r="E971" s="95"/>
      <c r="F971" s="96"/>
    </row>
    <row r="972" spans="2:6" x14ac:dyDescent="0.2">
      <c r="B972" s="201"/>
      <c r="C972" s="107"/>
      <c r="D972" s="94"/>
      <c r="E972" s="95"/>
      <c r="F972" s="96"/>
    </row>
    <row r="973" spans="2:6" x14ac:dyDescent="0.2">
      <c r="B973" s="201"/>
      <c r="C973" s="107"/>
      <c r="D973" s="94"/>
      <c r="E973" s="95"/>
      <c r="F973" s="96"/>
    </row>
    <row r="974" spans="2:6" x14ac:dyDescent="0.2">
      <c r="B974" s="201"/>
      <c r="C974" s="107"/>
      <c r="D974" s="94"/>
      <c r="E974" s="95"/>
      <c r="F974" s="96"/>
    </row>
    <row r="975" spans="2:6" x14ac:dyDescent="0.2">
      <c r="B975" s="201"/>
      <c r="C975" s="107"/>
      <c r="D975" s="94"/>
      <c r="E975" s="95"/>
      <c r="F975" s="96"/>
    </row>
    <row r="976" spans="2:6" x14ac:dyDescent="0.2">
      <c r="B976" s="201"/>
      <c r="C976" s="107"/>
      <c r="D976" s="94"/>
      <c r="E976" s="95"/>
      <c r="F976" s="96"/>
    </row>
    <row r="977" spans="2:6" x14ac:dyDescent="0.2">
      <c r="B977" s="201"/>
      <c r="C977" s="107"/>
      <c r="D977" s="94"/>
      <c r="E977" s="95"/>
      <c r="F977" s="96"/>
    </row>
    <row r="978" spans="2:6" x14ac:dyDescent="0.2">
      <c r="B978" s="200"/>
      <c r="C978" s="107"/>
      <c r="D978" s="94"/>
      <c r="E978" s="95"/>
      <c r="F978" s="96"/>
    </row>
    <row r="979" spans="2:6" x14ac:dyDescent="0.2">
      <c r="B979" s="201"/>
      <c r="C979" s="107"/>
      <c r="D979" s="94"/>
      <c r="E979" s="95"/>
      <c r="F979" s="96"/>
    </row>
    <row r="980" spans="2:6" x14ac:dyDescent="0.2">
      <c r="B980" s="200"/>
      <c r="C980" s="107"/>
      <c r="D980" s="94"/>
      <c r="E980" s="95"/>
      <c r="F980" s="96"/>
    </row>
    <row r="981" spans="2:6" x14ac:dyDescent="0.2">
      <c r="B981" s="201"/>
      <c r="C981" s="107"/>
      <c r="D981" s="94"/>
      <c r="E981" s="95"/>
      <c r="F981" s="96"/>
    </row>
    <row r="982" spans="2:6" x14ac:dyDescent="0.2">
      <c r="B982" s="201"/>
      <c r="C982" s="107"/>
      <c r="D982" s="94"/>
      <c r="E982" s="95"/>
      <c r="F982" s="96"/>
    </row>
    <row r="983" spans="2:6" x14ac:dyDescent="0.2">
      <c r="B983" s="201"/>
      <c r="C983" s="107"/>
      <c r="D983" s="94"/>
      <c r="E983" s="95"/>
      <c r="F983" s="96"/>
    </row>
    <row r="984" spans="2:6" x14ac:dyDescent="0.2">
      <c r="B984" s="201"/>
      <c r="C984" s="107"/>
      <c r="D984" s="94"/>
      <c r="E984" s="95"/>
      <c r="F984" s="96"/>
    </row>
    <row r="985" spans="2:6" x14ac:dyDescent="0.2">
      <c r="B985" s="201"/>
      <c r="C985" s="107"/>
      <c r="D985" s="94"/>
      <c r="E985" s="95"/>
      <c r="F985" s="96"/>
    </row>
    <row r="986" spans="2:6" x14ac:dyDescent="0.2">
      <c r="B986" s="201"/>
      <c r="C986" s="107"/>
      <c r="D986" s="94"/>
      <c r="E986" s="95"/>
      <c r="F986" s="96"/>
    </row>
    <row r="987" spans="2:6" x14ac:dyDescent="0.2">
      <c r="B987" s="201"/>
      <c r="C987" s="107"/>
      <c r="D987" s="94"/>
      <c r="E987" s="95"/>
      <c r="F987" s="96"/>
    </row>
    <row r="988" spans="2:6" x14ac:dyDescent="0.2">
      <c r="B988" s="200"/>
      <c r="C988" s="107"/>
      <c r="D988" s="94"/>
      <c r="E988" s="95"/>
      <c r="F988" s="96"/>
    </row>
    <row r="989" spans="2:6" x14ac:dyDescent="0.2">
      <c r="B989" s="201"/>
    </row>
    <row r="991" spans="2:6" x14ac:dyDescent="0.2">
      <c r="B991" s="198"/>
    </row>
    <row r="993" spans="2:2" x14ac:dyDescent="0.2">
      <c r="B993" s="198"/>
    </row>
    <row r="994" spans="2:2" x14ac:dyDescent="0.2">
      <c r="B994" s="198"/>
    </row>
    <row r="995" spans="2:2" x14ac:dyDescent="0.2">
      <c r="B995" s="198"/>
    </row>
    <row r="996" spans="2:2" x14ac:dyDescent="0.2">
      <c r="B996" s="198"/>
    </row>
    <row r="997" spans="2:2" x14ac:dyDescent="0.2">
      <c r="B997" s="198"/>
    </row>
    <row r="999" spans="2:2" x14ac:dyDescent="0.2">
      <c r="B999" s="198"/>
    </row>
    <row r="1003" spans="2:2" x14ac:dyDescent="0.2">
      <c r="B1003" s="198"/>
    </row>
    <row r="1005" spans="2:2" x14ac:dyDescent="0.2">
      <c r="B1005" s="198"/>
    </row>
    <row r="1006" spans="2:2" x14ac:dyDescent="0.2">
      <c r="B1006" s="198"/>
    </row>
    <row r="1007" spans="2:2" x14ac:dyDescent="0.2">
      <c r="B1007" s="198"/>
    </row>
    <row r="1008" spans="2:2" x14ac:dyDescent="0.2">
      <c r="B1008" s="198"/>
    </row>
    <row r="1009" spans="2:2" x14ac:dyDescent="0.2">
      <c r="B1009" s="198"/>
    </row>
    <row r="1010" spans="2:2" x14ac:dyDescent="0.2">
      <c r="B1010" s="198"/>
    </row>
    <row r="1012" spans="2:2" x14ac:dyDescent="0.2">
      <c r="B1012" s="198"/>
    </row>
    <row r="1014" spans="2:2" x14ac:dyDescent="0.2">
      <c r="B1014" s="198"/>
    </row>
  </sheetData>
  <mergeCells count="12">
    <mergeCell ref="B4:F4"/>
    <mergeCell ref="A1:F1"/>
    <mergeCell ref="A407:F408"/>
    <mergeCell ref="A498:B498"/>
    <mergeCell ref="A432:F433"/>
    <mergeCell ref="B109:E109"/>
    <mergeCell ref="B114:E114"/>
    <mergeCell ref="B400:E400"/>
    <mergeCell ref="B430:C430"/>
    <mergeCell ref="A356:F356"/>
    <mergeCell ref="A467:F467"/>
    <mergeCell ref="B401:E401"/>
  </mergeCells>
  <pageMargins left="0.70866141732283472" right="0.19685039370078741" top="0.74803149606299213" bottom="0.74803149606299213" header="0.31496062992125984" footer="0.31496062992125984"/>
  <pageSetup paperSize="9" scale="77" orientation="portrait" r:id="rId1"/>
  <rowBreaks count="7" manualBreakCount="7">
    <brk id="80" max="6" man="1"/>
    <brk id="246" max="6" man="1"/>
    <brk id="295" max="6" man="1"/>
    <brk id="355" max="6" man="1"/>
    <brk id="380" max="6" man="1"/>
    <brk id="418" max="6" man="1"/>
    <brk id="45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04"/>
  <sheetViews>
    <sheetView view="pageBreakPreview" topLeftCell="A262" zoomScale="130" zoomScaleNormal="100" zoomScaleSheetLayoutView="130" workbookViewId="0">
      <selection activeCell="E8" sqref="E8"/>
    </sheetView>
  </sheetViews>
  <sheetFormatPr defaultRowHeight="15" x14ac:dyDescent="0.25"/>
  <cols>
    <col min="1" max="1" width="8.7109375" style="128"/>
    <col min="2" max="2" width="58.7109375" style="62" customWidth="1"/>
    <col min="3" max="3" width="6.140625" style="151" customWidth="1"/>
    <col min="4" max="4" width="7.5703125" style="219" customWidth="1"/>
    <col min="5" max="5" width="11.7109375" style="220" customWidth="1"/>
    <col min="6" max="6" width="12.5703125" style="183" customWidth="1"/>
  </cols>
  <sheetData>
    <row r="1" spans="1:6" ht="24.6" customHeight="1" x14ac:dyDescent="0.25">
      <c r="A1" s="641" t="s">
        <v>700</v>
      </c>
      <c r="B1" s="642"/>
      <c r="C1" s="642"/>
      <c r="D1" s="642"/>
      <c r="E1" s="642"/>
      <c r="F1" s="643"/>
    </row>
    <row r="2" spans="1:6" ht="15.75" thickBot="1" x14ac:dyDescent="0.3">
      <c r="A2" s="644"/>
      <c r="B2" s="645"/>
      <c r="C2" s="645"/>
      <c r="D2" s="645"/>
      <c r="E2" s="645"/>
      <c r="F2" s="646"/>
    </row>
    <row r="3" spans="1:6" ht="18.75" x14ac:dyDescent="0.25">
      <c r="A3" s="22"/>
      <c r="B3" s="22"/>
      <c r="C3" s="22"/>
      <c r="D3" s="204"/>
      <c r="E3" s="204"/>
      <c r="F3" s="22"/>
    </row>
    <row r="4" spans="1:6" ht="25.5" x14ac:dyDescent="0.25">
      <c r="A4" s="109" t="s">
        <v>182</v>
      </c>
      <c r="B4" s="73" t="s">
        <v>183</v>
      </c>
      <c r="C4" s="129" t="s">
        <v>184</v>
      </c>
      <c r="D4" s="152" t="s">
        <v>185</v>
      </c>
      <c r="E4" s="153" t="s">
        <v>186</v>
      </c>
      <c r="F4" s="77" t="s">
        <v>187</v>
      </c>
    </row>
    <row r="5" spans="1:6" ht="26.25" customHeight="1" x14ac:dyDescent="0.25">
      <c r="A5" s="110"/>
      <c r="B5" s="660" t="s">
        <v>753</v>
      </c>
      <c r="C5" s="660"/>
      <c r="D5" s="660"/>
      <c r="E5" s="660"/>
      <c r="F5" s="660"/>
    </row>
    <row r="6" spans="1:6" ht="15.75" x14ac:dyDescent="0.25">
      <c r="A6" s="652" t="s">
        <v>549</v>
      </c>
      <c r="B6" s="653"/>
      <c r="C6" s="653"/>
      <c r="D6" s="653"/>
      <c r="E6" s="653"/>
      <c r="F6" s="653"/>
    </row>
    <row r="7" spans="1:6" x14ac:dyDescent="0.25">
      <c r="A7" s="110"/>
      <c r="B7" s="2"/>
      <c r="C7" s="85"/>
      <c r="D7" s="87"/>
      <c r="E7" s="205"/>
      <c r="F7" s="154"/>
    </row>
    <row r="8" spans="1:6" ht="29.1" customHeight="1" x14ac:dyDescent="0.25">
      <c r="A8" s="110" t="s">
        <v>178</v>
      </c>
      <c r="B8" s="2" t="s">
        <v>207</v>
      </c>
      <c r="C8" s="85"/>
      <c r="D8" s="87"/>
      <c r="E8" s="205"/>
      <c r="F8" s="154"/>
    </row>
    <row r="9" spans="1:6" ht="63.75" x14ac:dyDescent="0.25">
      <c r="A9" s="110"/>
      <c r="B9" s="9" t="s">
        <v>133</v>
      </c>
      <c r="C9" s="85"/>
      <c r="D9" s="87"/>
      <c r="E9" s="205"/>
      <c r="F9" s="154"/>
    </row>
    <row r="10" spans="1:6" ht="25.5" x14ac:dyDescent="0.25">
      <c r="A10" s="110"/>
      <c r="B10" s="2" t="s">
        <v>26</v>
      </c>
      <c r="C10" s="85"/>
      <c r="D10" s="87"/>
      <c r="E10" s="205"/>
      <c r="F10" s="154"/>
    </row>
    <row r="11" spans="1:6" ht="25.5" x14ac:dyDescent="0.25">
      <c r="A11" s="102"/>
      <c r="B11" s="43" t="s">
        <v>205</v>
      </c>
      <c r="C11" s="566" t="s">
        <v>28</v>
      </c>
      <c r="D11" s="573">
        <v>350</v>
      </c>
      <c r="E11" s="175"/>
      <c r="F11" s="580">
        <f>E11*D11</f>
        <v>0</v>
      </c>
    </row>
    <row r="12" spans="1:6" ht="25.5" x14ac:dyDescent="0.25">
      <c r="A12" s="102" t="s">
        <v>200</v>
      </c>
      <c r="B12" s="5" t="s">
        <v>134</v>
      </c>
      <c r="C12" s="566" t="s">
        <v>28</v>
      </c>
      <c r="D12" s="574">
        <v>100</v>
      </c>
      <c r="E12" s="155"/>
      <c r="F12" s="570">
        <f>E12*D12</f>
        <v>0</v>
      </c>
    </row>
    <row r="13" spans="1:6" ht="127.5" x14ac:dyDescent="0.25">
      <c r="A13" s="110" t="s">
        <v>135</v>
      </c>
      <c r="B13" s="9" t="s">
        <v>136</v>
      </c>
      <c r="C13" s="100"/>
      <c r="D13" s="74"/>
      <c r="E13" s="157"/>
      <c r="F13" s="513"/>
    </row>
    <row r="14" spans="1:6" x14ac:dyDescent="0.25">
      <c r="A14" s="110"/>
      <c r="B14" s="6" t="s">
        <v>263</v>
      </c>
      <c r="C14" s="110" t="s">
        <v>27</v>
      </c>
      <c r="D14" s="577">
        <v>1100</v>
      </c>
      <c r="E14" s="157"/>
      <c r="F14" s="513">
        <f>D14*E14</f>
        <v>0</v>
      </c>
    </row>
    <row r="15" spans="1:6" ht="28.5" customHeight="1" x14ac:dyDescent="0.25">
      <c r="A15" s="102" t="s">
        <v>251</v>
      </c>
      <c r="B15" s="5" t="s">
        <v>614</v>
      </c>
      <c r="C15" s="131"/>
      <c r="D15" s="159"/>
      <c r="E15" s="155"/>
      <c r="F15" s="514"/>
    </row>
    <row r="16" spans="1:6" x14ac:dyDescent="0.25">
      <c r="A16" s="111"/>
      <c r="B16" s="5" t="s">
        <v>613</v>
      </c>
      <c r="C16" s="102" t="s">
        <v>27</v>
      </c>
      <c r="D16" s="159">
        <v>1100</v>
      </c>
      <c r="E16" s="155"/>
      <c r="F16" s="514">
        <f>E16*D16</f>
        <v>0</v>
      </c>
    </row>
    <row r="17" spans="1:6" x14ac:dyDescent="0.25">
      <c r="A17" s="111"/>
      <c r="B17" s="7"/>
      <c r="C17" s="575"/>
      <c r="D17" s="160"/>
      <c r="E17" s="161"/>
      <c r="F17" s="515"/>
    </row>
    <row r="18" spans="1:6" ht="38.25" x14ac:dyDescent="0.25">
      <c r="A18" s="110" t="s">
        <v>253</v>
      </c>
      <c r="B18" s="9" t="s">
        <v>247</v>
      </c>
      <c r="C18" s="576" t="s">
        <v>27</v>
      </c>
      <c r="D18" s="577">
        <v>1100</v>
      </c>
      <c r="E18" s="162"/>
      <c r="F18" s="570">
        <f>E18*D18</f>
        <v>0</v>
      </c>
    </row>
    <row r="19" spans="1:6" x14ac:dyDescent="0.25">
      <c r="A19" s="110"/>
      <c r="B19" s="9"/>
      <c r="C19" s="132"/>
      <c r="D19" s="80"/>
      <c r="E19" s="162"/>
      <c r="F19" s="512"/>
    </row>
    <row r="20" spans="1:6" ht="15.75" x14ac:dyDescent="0.25">
      <c r="A20" s="104"/>
      <c r="B20" s="25" t="s">
        <v>32</v>
      </c>
      <c r="C20" s="133"/>
      <c r="D20" s="163"/>
      <c r="E20" s="164"/>
      <c r="F20" s="608">
        <f>SUM(F11:F18)</f>
        <v>0</v>
      </c>
    </row>
    <row r="21" spans="1:6" x14ac:dyDescent="0.25">
      <c r="A21" s="110"/>
      <c r="B21" s="9"/>
      <c r="C21" s="132"/>
      <c r="D21" s="80"/>
      <c r="E21" s="162"/>
      <c r="F21" s="512"/>
    </row>
    <row r="22" spans="1:6" x14ac:dyDescent="0.25">
      <c r="A22" s="654" t="s">
        <v>550</v>
      </c>
      <c r="B22" s="655"/>
      <c r="C22" s="655"/>
      <c r="D22" s="655"/>
      <c r="E22" s="655"/>
      <c r="F22" s="655"/>
    </row>
    <row r="23" spans="1:6" x14ac:dyDescent="0.25">
      <c r="A23" s="102"/>
      <c r="B23" s="3"/>
      <c r="C23" s="131"/>
      <c r="D23" s="159"/>
      <c r="E23" s="155"/>
      <c r="F23" s="71"/>
    </row>
    <row r="24" spans="1:6" x14ac:dyDescent="0.25">
      <c r="A24" s="103" t="s">
        <v>179</v>
      </c>
      <c r="B24" s="25" t="s">
        <v>35</v>
      </c>
      <c r="C24" s="133"/>
      <c r="D24" s="163"/>
      <c r="E24" s="164"/>
      <c r="F24" s="63"/>
    </row>
    <row r="25" spans="1:6" x14ac:dyDescent="0.25">
      <c r="A25" s="102"/>
      <c r="B25" s="3"/>
      <c r="C25" s="131"/>
      <c r="D25" s="159"/>
      <c r="E25" s="155"/>
      <c r="F25" s="71"/>
    </row>
    <row r="26" spans="1:6" s="11" customFormat="1" ht="40.5" customHeight="1" x14ac:dyDescent="0.25">
      <c r="A26" s="102" t="s">
        <v>220</v>
      </c>
      <c r="B26" s="5" t="s">
        <v>42</v>
      </c>
      <c r="C26" s="579" t="s">
        <v>28</v>
      </c>
      <c r="D26" s="573">
        <v>6</v>
      </c>
      <c r="E26" s="578"/>
      <c r="F26" s="568">
        <f>E26*D26</f>
        <v>0</v>
      </c>
    </row>
    <row r="27" spans="1:6" ht="25.5" x14ac:dyDescent="0.25">
      <c r="A27" s="102"/>
      <c r="B27" s="3" t="s">
        <v>43</v>
      </c>
      <c r="C27" s="101"/>
      <c r="D27" s="159"/>
      <c r="E27" s="155"/>
      <c r="F27" s="514"/>
    </row>
    <row r="28" spans="1:6" ht="25.5" x14ac:dyDescent="0.25">
      <c r="A28" s="102"/>
      <c r="B28" s="3" t="s">
        <v>226</v>
      </c>
      <c r="C28" s="101"/>
      <c r="D28" s="159"/>
      <c r="E28" s="155"/>
      <c r="F28" s="514"/>
    </row>
    <row r="29" spans="1:6" x14ac:dyDescent="0.25">
      <c r="A29" s="102"/>
      <c r="B29" s="3" t="s">
        <v>44</v>
      </c>
      <c r="C29" s="101"/>
      <c r="D29" s="159"/>
      <c r="E29" s="155"/>
      <c r="F29" s="514"/>
    </row>
    <row r="30" spans="1:6" ht="25.5" x14ac:dyDescent="0.25">
      <c r="A30" s="102" t="s">
        <v>236</v>
      </c>
      <c r="B30" s="5" t="s">
        <v>45</v>
      </c>
      <c r="C30" s="102"/>
      <c r="D30" s="159"/>
      <c r="E30" s="155"/>
      <c r="F30" s="514"/>
    </row>
    <row r="31" spans="1:6" x14ac:dyDescent="0.25">
      <c r="A31" s="102"/>
      <c r="B31" s="5" t="s">
        <v>46</v>
      </c>
      <c r="C31" s="102" t="s">
        <v>28</v>
      </c>
      <c r="D31" s="159">
        <v>4</v>
      </c>
      <c r="E31" s="155"/>
      <c r="F31" s="514">
        <f>E31*D31</f>
        <v>0</v>
      </c>
    </row>
    <row r="32" spans="1:6" ht="27.6" customHeight="1" x14ac:dyDescent="0.25">
      <c r="A32" s="102" t="s">
        <v>237</v>
      </c>
      <c r="B32" s="5" t="s">
        <v>47</v>
      </c>
      <c r="C32" s="135"/>
      <c r="D32" s="159"/>
      <c r="E32" s="155"/>
      <c r="F32" s="514"/>
    </row>
    <row r="33" spans="1:6" x14ac:dyDescent="0.25">
      <c r="A33" s="102"/>
      <c r="B33" s="5" t="s">
        <v>48</v>
      </c>
      <c r="C33" s="135"/>
      <c r="D33" s="159"/>
      <c r="E33" s="155"/>
      <c r="F33" s="514"/>
    </row>
    <row r="34" spans="1:6" ht="25.5" x14ac:dyDescent="0.25">
      <c r="A34" s="102"/>
      <c r="B34" s="5" t="s">
        <v>49</v>
      </c>
      <c r="C34" s="135"/>
      <c r="D34" s="159"/>
      <c r="E34" s="155"/>
      <c r="F34" s="514"/>
    </row>
    <row r="35" spans="1:6" x14ac:dyDescent="0.25">
      <c r="A35" s="102"/>
      <c r="B35" s="5" t="s">
        <v>50</v>
      </c>
      <c r="C35" s="102" t="s">
        <v>28</v>
      </c>
      <c r="D35" s="159">
        <v>2</v>
      </c>
      <c r="E35" s="155"/>
      <c r="F35" s="514">
        <f>E35*D35</f>
        <v>0</v>
      </c>
    </row>
    <row r="36" spans="1:6" ht="38.25" x14ac:dyDescent="0.25">
      <c r="A36" s="102" t="s">
        <v>238</v>
      </c>
      <c r="B36" s="3" t="s">
        <v>51</v>
      </c>
      <c r="C36" s="101"/>
      <c r="D36" s="159"/>
      <c r="E36" s="155"/>
      <c r="F36" s="514"/>
    </row>
    <row r="37" spans="1:6" ht="25.5" x14ac:dyDescent="0.25">
      <c r="A37" s="102"/>
      <c r="B37" s="3" t="s">
        <v>52</v>
      </c>
      <c r="C37" s="101"/>
      <c r="D37" s="159"/>
      <c r="E37" s="155"/>
      <c r="F37" s="514"/>
    </row>
    <row r="38" spans="1:6" ht="25.5" x14ac:dyDescent="0.25">
      <c r="A38" s="102"/>
      <c r="B38" s="3" t="s">
        <v>53</v>
      </c>
      <c r="C38" s="101"/>
      <c r="D38" s="159"/>
      <c r="E38" s="155"/>
      <c r="F38" s="514"/>
    </row>
    <row r="39" spans="1:6" ht="25.5" x14ac:dyDescent="0.25">
      <c r="A39" s="102"/>
      <c r="B39" s="3" t="s">
        <v>54</v>
      </c>
      <c r="C39" s="101"/>
      <c r="D39" s="159"/>
      <c r="E39" s="155"/>
      <c r="F39" s="514"/>
    </row>
    <row r="40" spans="1:6" x14ac:dyDescent="0.25">
      <c r="A40" s="102"/>
      <c r="B40" s="582" t="s">
        <v>551</v>
      </c>
      <c r="C40" s="581" t="s">
        <v>28</v>
      </c>
      <c r="D40" s="584">
        <v>2</v>
      </c>
      <c r="E40" s="585"/>
      <c r="F40" s="586">
        <f>E40*D40</f>
        <v>0</v>
      </c>
    </row>
    <row r="41" spans="1:6" x14ac:dyDescent="0.25">
      <c r="A41" s="112"/>
      <c r="B41" s="21" t="s">
        <v>39</v>
      </c>
      <c r="C41" s="134"/>
      <c r="D41" s="165"/>
      <c r="E41" s="166"/>
      <c r="F41" s="516">
        <f>SUM(F26:F40)</f>
        <v>0</v>
      </c>
    </row>
    <row r="42" spans="1:6" x14ac:dyDescent="0.25">
      <c r="A42" s="102"/>
      <c r="B42" s="3"/>
      <c r="C42" s="131"/>
      <c r="D42" s="159"/>
      <c r="E42" s="155"/>
      <c r="F42" s="514"/>
    </row>
    <row r="43" spans="1:6" x14ac:dyDescent="0.25">
      <c r="A43" s="103" t="s">
        <v>239</v>
      </c>
      <c r="B43" s="25" t="s">
        <v>40</v>
      </c>
      <c r="C43" s="133"/>
      <c r="D43" s="163"/>
      <c r="E43" s="164"/>
      <c r="F43" s="517"/>
    </row>
    <row r="44" spans="1:6" x14ac:dyDescent="0.25">
      <c r="A44" s="102"/>
      <c r="B44" s="3"/>
      <c r="C44" s="131"/>
      <c r="D44" s="159"/>
      <c r="E44" s="155"/>
      <c r="F44" s="514"/>
    </row>
    <row r="45" spans="1:6" ht="25.5" x14ac:dyDescent="0.25">
      <c r="A45" s="102" t="s">
        <v>221</v>
      </c>
      <c r="B45" s="3" t="s">
        <v>55</v>
      </c>
      <c r="C45" s="131"/>
      <c r="D45" s="159"/>
      <c r="E45" s="155"/>
      <c r="F45" s="514"/>
    </row>
    <row r="46" spans="1:6" x14ac:dyDescent="0.25">
      <c r="A46" s="102"/>
      <c r="B46" s="582" t="s">
        <v>56</v>
      </c>
      <c r="C46" s="589" t="s">
        <v>36</v>
      </c>
      <c r="D46" s="584">
        <v>10</v>
      </c>
      <c r="E46" s="585"/>
      <c r="F46" s="586">
        <f>E46*D46</f>
        <v>0</v>
      </c>
    </row>
    <row r="47" spans="1:6" x14ac:dyDescent="0.25">
      <c r="A47" s="112"/>
      <c r="B47" s="21" t="s">
        <v>41</v>
      </c>
      <c r="C47" s="134"/>
      <c r="D47" s="165"/>
      <c r="E47" s="166"/>
      <c r="F47" s="516">
        <f>SUM(F46:F46)</f>
        <v>0</v>
      </c>
    </row>
    <row r="48" spans="1:6" x14ac:dyDescent="0.25">
      <c r="A48" s="102"/>
      <c r="B48" s="3"/>
      <c r="C48" s="131"/>
      <c r="D48" s="159"/>
      <c r="E48" s="155"/>
      <c r="F48" s="514"/>
    </row>
    <row r="49" spans="1:6" x14ac:dyDescent="0.25">
      <c r="A49" s="103" t="s">
        <v>224</v>
      </c>
      <c r="B49" s="25" t="s">
        <v>227</v>
      </c>
      <c r="C49" s="133"/>
      <c r="D49" s="163"/>
      <c r="E49" s="164"/>
      <c r="F49" s="517"/>
    </row>
    <row r="50" spans="1:6" x14ac:dyDescent="0.25">
      <c r="A50" s="102"/>
      <c r="B50" s="3"/>
      <c r="C50" s="131"/>
      <c r="D50" s="159"/>
      <c r="E50" s="155"/>
      <c r="F50" s="514"/>
    </row>
    <row r="51" spans="1:6" ht="54.75" customHeight="1" x14ac:dyDescent="0.25">
      <c r="A51" s="102" t="s">
        <v>225</v>
      </c>
      <c r="B51" s="5" t="s">
        <v>742</v>
      </c>
      <c r="C51" s="131"/>
      <c r="D51" s="159"/>
      <c r="E51" s="155"/>
      <c r="F51" s="514"/>
    </row>
    <row r="52" spans="1:6" ht="15" customHeight="1" x14ac:dyDescent="0.25">
      <c r="A52" s="102"/>
      <c r="B52" s="615" t="s">
        <v>725</v>
      </c>
      <c r="C52" s="131"/>
      <c r="D52" s="159"/>
      <c r="E52" s="155"/>
      <c r="F52" s="514"/>
    </row>
    <row r="53" spans="1:6" ht="15" customHeight="1" x14ac:dyDescent="0.25">
      <c r="A53" s="102"/>
      <c r="B53" s="615" t="s">
        <v>747</v>
      </c>
      <c r="C53" s="131"/>
      <c r="D53" s="159"/>
      <c r="E53" s="155"/>
      <c r="F53" s="514"/>
    </row>
    <row r="54" spans="1:6" ht="15" customHeight="1" x14ac:dyDescent="0.25">
      <c r="A54" s="102"/>
      <c r="B54" s="615" t="s">
        <v>748</v>
      </c>
      <c r="C54" s="131"/>
      <c r="D54" s="159"/>
      <c r="E54" s="155"/>
      <c r="F54" s="514"/>
    </row>
    <row r="55" spans="1:6" ht="15" customHeight="1" x14ac:dyDescent="0.25">
      <c r="A55" s="102"/>
      <c r="B55" s="5"/>
      <c r="C55" s="131"/>
      <c r="D55" s="159"/>
      <c r="E55" s="155"/>
      <c r="F55" s="514"/>
    </row>
    <row r="56" spans="1:6" ht="51" x14ac:dyDescent="0.25">
      <c r="A56" s="102"/>
      <c r="B56" s="3" t="s">
        <v>222</v>
      </c>
      <c r="C56" s="131"/>
      <c r="D56" s="159"/>
      <c r="E56" s="155"/>
      <c r="F56" s="514"/>
    </row>
    <row r="57" spans="1:6" ht="38.25" x14ac:dyDescent="0.25">
      <c r="A57" s="102"/>
      <c r="B57" s="3" t="s">
        <v>58</v>
      </c>
      <c r="C57" s="131"/>
      <c r="D57" s="159"/>
      <c r="E57" s="155"/>
      <c r="F57" s="514"/>
    </row>
    <row r="58" spans="1:6" ht="25.5" x14ac:dyDescent="0.25">
      <c r="A58" s="102"/>
      <c r="B58" s="3" t="s">
        <v>59</v>
      </c>
      <c r="C58" s="131"/>
      <c r="D58" s="159"/>
      <c r="E58" s="155"/>
      <c r="F58" s="514"/>
    </row>
    <row r="59" spans="1:6" ht="25.5" x14ac:dyDescent="0.25">
      <c r="A59" s="102"/>
      <c r="B59" s="3" t="s">
        <v>60</v>
      </c>
      <c r="C59" s="131"/>
      <c r="D59" s="159"/>
      <c r="E59" s="155"/>
      <c r="F59" s="514"/>
    </row>
    <row r="60" spans="1:6" x14ac:dyDescent="0.25">
      <c r="A60" s="102"/>
      <c r="B60" s="5" t="s">
        <v>61</v>
      </c>
      <c r="C60" s="135" t="s">
        <v>27</v>
      </c>
      <c r="D60" s="159">
        <v>5</v>
      </c>
      <c r="E60" s="155"/>
      <c r="F60" s="514">
        <f>E60*D60</f>
        <v>0</v>
      </c>
    </row>
    <row r="61" spans="1:6" x14ac:dyDescent="0.25">
      <c r="A61" s="102"/>
      <c r="B61" s="5" t="s">
        <v>62</v>
      </c>
      <c r="C61" s="135" t="s">
        <v>8</v>
      </c>
      <c r="D61" s="159">
        <v>1</v>
      </c>
      <c r="E61" s="155"/>
      <c r="F61" s="514">
        <f>E61*D61</f>
        <v>0</v>
      </c>
    </row>
    <row r="62" spans="1:6" x14ac:dyDescent="0.25">
      <c r="A62" s="102"/>
      <c r="B62" s="582" t="s">
        <v>615</v>
      </c>
      <c r="C62" s="583" t="s">
        <v>28</v>
      </c>
      <c r="D62" s="584">
        <v>4</v>
      </c>
      <c r="E62" s="585"/>
      <c r="F62" s="586">
        <f>E62*D62</f>
        <v>0</v>
      </c>
    </row>
    <row r="63" spans="1:6" x14ac:dyDescent="0.25">
      <c r="A63" s="112"/>
      <c r="B63" s="21" t="s">
        <v>223</v>
      </c>
      <c r="C63" s="134"/>
      <c r="D63" s="165"/>
      <c r="E63" s="166"/>
      <c r="F63" s="516">
        <f>SUM(F60:F62)</f>
        <v>0</v>
      </c>
    </row>
    <row r="64" spans="1:6" x14ac:dyDescent="0.25">
      <c r="A64" s="111"/>
      <c r="B64" s="7"/>
      <c r="C64" s="130"/>
      <c r="D64" s="160"/>
      <c r="E64" s="161"/>
      <c r="F64" s="515"/>
    </row>
    <row r="65" spans="1:6" ht="12.95" customHeight="1" x14ac:dyDescent="0.25">
      <c r="A65" s="103" t="s">
        <v>240</v>
      </c>
      <c r="B65" s="25" t="s">
        <v>63</v>
      </c>
      <c r="C65" s="133"/>
      <c r="D65" s="163"/>
      <c r="E65" s="164"/>
      <c r="F65" s="517"/>
    </row>
    <row r="66" spans="1:6" ht="15.95" customHeight="1" x14ac:dyDescent="0.25">
      <c r="A66" s="102"/>
      <c r="B66" s="3"/>
      <c r="C66" s="131"/>
      <c r="D66" s="159"/>
      <c r="E66" s="155"/>
      <c r="F66" s="514"/>
    </row>
    <row r="67" spans="1:6" ht="25.5" x14ac:dyDescent="0.25">
      <c r="A67" s="102" t="s">
        <v>241</v>
      </c>
      <c r="B67" s="3" t="s">
        <v>64</v>
      </c>
      <c r="C67" s="131"/>
      <c r="D67" s="159"/>
      <c r="E67" s="155"/>
      <c r="F67" s="514"/>
    </row>
    <row r="68" spans="1:6" x14ac:dyDescent="0.25">
      <c r="A68" s="102"/>
      <c r="B68" s="3" t="s">
        <v>65</v>
      </c>
      <c r="C68" s="131"/>
      <c r="D68" s="159"/>
      <c r="E68" s="155"/>
      <c r="F68" s="514"/>
    </row>
    <row r="69" spans="1:6" ht="25.5" x14ac:dyDescent="0.25">
      <c r="A69" s="102"/>
      <c r="B69" s="3" t="s">
        <v>66</v>
      </c>
      <c r="C69" s="131"/>
      <c r="D69" s="159"/>
      <c r="E69" s="155"/>
      <c r="F69" s="514"/>
    </row>
    <row r="70" spans="1:6" ht="25.5" x14ac:dyDescent="0.25">
      <c r="A70" s="102"/>
      <c r="B70" s="3" t="s">
        <v>67</v>
      </c>
      <c r="C70" s="131"/>
      <c r="D70" s="159"/>
      <c r="E70" s="155"/>
      <c r="F70" s="514"/>
    </row>
    <row r="71" spans="1:6" x14ac:dyDescent="0.25">
      <c r="A71" s="102"/>
      <c r="B71" s="587" t="s">
        <v>68</v>
      </c>
      <c r="C71" s="588" t="s">
        <v>69</v>
      </c>
      <c r="D71" s="584">
        <v>1</v>
      </c>
      <c r="E71" s="585"/>
      <c r="F71" s="586">
        <f>E71*D71</f>
        <v>0</v>
      </c>
    </row>
    <row r="72" spans="1:6" x14ac:dyDescent="0.25">
      <c r="A72" s="112"/>
      <c r="B72" s="21" t="s">
        <v>70</v>
      </c>
      <c r="C72" s="134"/>
      <c r="D72" s="165"/>
      <c r="E72" s="166"/>
      <c r="F72" s="516">
        <f>SUM(F71:F71)</f>
        <v>0</v>
      </c>
    </row>
    <row r="73" spans="1:6" ht="11.25" customHeight="1" x14ac:dyDescent="0.25">
      <c r="A73" s="111"/>
      <c r="B73" s="7"/>
      <c r="C73" s="130"/>
      <c r="D73" s="160"/>
      <c r="E73" s="161"/>
      <c r="F73" s="515"/>
    </row>
    <row r="74" spans="1:6" x14ac:dyDescent="0.25">
      <c r="A74" s="102"/>
      <c r="B74" s="5" t="s">
        <v>235</v>
      </c>
      <c r="C74" s="131"/>
      <c r="D74" s="159"/>
      <c r="E74" s="155"/>
      <c r="F74" s="514"/>
    </row>
    <row r="75" spans="1:6" x14ac:dyDescent="0.25">
      <c r="A75" s="102"/>
      <c r="B75" s="3"/>
      <c r="C75" s="131"/>
      <c r="D75" s="159"/>
      <c r="E75" s="155"/>
      <c r="F75" s="514"/>
    </row>
    <row r="76" spans="1:6" x14ac:dyDescent="0.25">
      <c r="A76" s="102"/>
      <c r="B76" s="5" t="s">
        <v>35</v>
      </c>
      <c r="C76" s="131"/>
      <c r="D76" s="159"/>
      <c r="E76" s="155"/>
      <c r="F76" s="514">
        <f>F41</f>
        <v>0</v>
      </c>
    </row>
    <row r="77" spans="1:6" x14ac:dyDescent="0.25">
      <c r="A77" s="102"/>
      <c r="B77" s="5" t="s">
        <v>40</v>
      </c>
      <c r="C77" s="131"/>
      <c r="D77" s="159"/>
      <c r="E77" s="155"/>
      <c r="F77" s="514">
        <f>F47</f>
        <v>0</v>
      </c>
    </row>
    <row r="78" spans="1:6" x14ac:dyDescent="0.25">
      <c r="A78" s="102"/>
      <c r="B78" s="5" t="s">
        <v>57</v>
      </c>
      <c r="C78" s="131"/>
      <c r="D78" s="159"/>
      <c r="E78" s="155"/>
      <c r="F78" s="514">
        <f>F63</f>
        <v>0</v>
      </c>
    </row>
    <row r="79" spans="1:6" x14ac:dyDescent="0.25">
      <c r="A79" s="102"/>
      <c r="B79" s="5" t="s">
        <v>63</v>
      </c>
      <c r="C79" s="131"/>
      <c r="D79" s="159"/>
      <c r="E79" s="155"/>
      <c r="F79" s="514">
        <f>F72</f>
        <v>0</v>
      </c>
    </row>
    <row r="80" spans="1:6" x14ac:dyDescent="0.25">
      <c r="A80" s="102"/>
      <c r="B80" s="5"/>
      <c r="C80" s="131"/>
      <c r="D80" s="159"/>
      <c r="E80" s="155"/>
      <c r="F80" s="514"/>
    </row>
    <row r="81" spans="1:6" x14ac:dyDescent="0.25">
      <c r="A81" s="103"/>
      <c r="B81" s="25" t="s">
        <v>553</v>
      </c>
      <c r="C81" s="133"/>
      <c r="D81" s="163"/>
      <c r="E81" s="164"/>
      <c r="F81" s="517">
        <f>SUM(F76:F79)</f>
        <v>0</v>
      </c>
    </row>
    <row r="82" spans="1:6" x14ac:dyDescent="0.25">
      <c r="A82" s="111"/>
      <c r="B82" s="15"/>
      <c r="C82" s="130"/>
      <c r="D82" s="160"/>
      <c r="E82" s="161"/>
      <c r="F82" s="83"/>
    </row>
    <row r="83" spans="1:6" ht="15.75" x14ac:dyDescent="0.25">
      <c r="A83" s="656" t="s">
        <v>552</v>
      </c>
      <c r="B83" s="653"/>
      <c r="C83" s="653"/>
      <c r="D83" s="653"/>
      <c r="E83" s="653"/>
      <c r="F83" s="653"/>
    </row>
    <row r="84" spans="1:6" x14ac:dyDescent="0.25">
      <c r="A84" s="110"/>
      <c r="B84" s="6"/>
      <c r="C84" s="85"/>
      <c r="D84" s="87"/>
      <c r="E84" s="157"/>
      <c r="F84" s="76"/>
    </row>
    <row r="85" spans="1:6" x14ac:dyDescent="0.25">
      <c r="A85" s="104" t="s">
        <v>146</v>
      </c>
      <c r="B85" s="24" t="s">
        <v>165</v>
      </c>
      <c r="C85" s="136"/>
      <c r="D85" s="167"/>
      <c r="E85" s="168"/>
      <c r="F85" s="78"/>
    </row>
    <row r="86" spans="1:6" x14ac:dyDescent="0.25">
      <c r="A86" s="110" t="s">
        <v>339</v>
      </c>
      <c r="B86" s="6" t="s">
        <v>0</v>
      </c>
      <c r="C86" s="85"/>
      <c r="D86" s="87"/>
      <c r="E86" s="157"/>
      <c r="F86" s="76"/>
    </row>
    <row r="87" spans="1:6" x14ac:dyDescent="0.25">
      <c r="A87" s="110"/>
      <c r="B87" s="2"/>
      <c r="C87" s="85"/>
      <c r="D87" s="87"/>
      <c r="E87" s="157"/>
      <c r="F87" s="76"/>
    </row>
    <row r="88" spans="1:6" ht="18" customHeight="1" x14ac:dyDescent="0.25">
      <c r="A88" s="110"/>
      <c r="B88" s="2" t="s">
        <v>616</v>
      </c>
      <c r="C88" s="85" t="s">
        <v>8</v>
      </c>
      <c r="D88" s="87">
        <v>1</v>
      </c>
      <c r="E88" s="157"/>
      <c r="F88" s="518">
        <f>E88*D88</f>
        <v>0</v>
      </c>
    </row>
    <row r="89" spans="1:6" x14ac:dyDescent="0.25">
      <c r="A89" s="110"/>
      <c r="B89" s="2" t="s">
        <v>159</v>
      </c>
      <c r="C89" s="85"/>
      <c r="D89" s="87"/>
      <c r="E89" s="157"/>
      <c r="F89" s="518"/>
    </row>
    <row r="90" spans="1:6" x14ac:dyDescent="0.25">
      <c r="A90" s="113"/>
      <c r="B90" s="23" t="s">
        <v>12</v>
      </c>
      <c r="C90" s="137"/>
      <c r="D90" s="169"/>
      <c r="E90" s="170"/>
      <c r="F90" s="516">
        <f>SUM(F88:F88)</f>
        <v>0</v>
      </c>
    </row>
    <row r="91" spans="1:6" x14ac:dyDescent="0.25">
      <c r="A91" s="110"/>
      <c r="B91" s="2"/>
      <c r="C91" s="85"/>
      <c r="D91" s="87"/>
      <c r="E91" s="157"/>
      <c r="F91" s="518"/>
    </row>
    <row r="92" spans="1:6" x14ac:dyDescent="0.25">
      <c r="A92" s="104" t="s">
        <v>151</v>
      </c>
      <c r="B92" s="24" t="s">
        <v>94</v>
      </c>
      <c r="C92" s="136"/>
      <c r="D92" s="167"/>
      <c r="E92" s="168"/>
      <c r="F92" s="519"/>
    </row>
    <row r="93" spans="1:6" x14ac:dyDescent="0.25">
      <c r="A93" s="110"/>
      <c r="B93" s="2"/>
      <c r="C93" s="85"/>
      <c r="D93" s="87"/>
      <c r="E93" s="157"/>
      <c r="F93" s="518"/>
    </row>
    <row r="94" spans="1:6" ht="27" customHeight="1" x14ac:dyDescent="0.25">
      <c r="A94" s="110"/>
      <c r="B94" s="2" t="s">
        <v>264</v>
      </c>
      <c r="C94" s="85"/>
      <c r="D94" s="87"/>
      <c r="E94" s="157"/>
      <c r="F94" s="518"/>
    </row>
    <row r="95" spans="1:6" x14ac:dyDescent="0.25">
      <c r="A95" s="110"/>
      <c r="B95" s="2" t="s">
        <v>244</v>
      </c>
      <c r="C95" s="85" t="s">
        <v>36</v>
      </c>
      <c r="D95" s="87">
        <v>55</v>
      </c>
      <c r="E95" s="157"/>
      <c r="F95" s="518">
        <f>E95*D95</f>
        <v>0</v>
      </c>
    </row>
    <row r="96" spans="1:6" x14ac:dyDescent="0.25">
      <c r="A96" s="110"/>
      <c r="B96" s="3" t="s">
        <v>249</v>
      </c>
      <c r="C96" s="85" t="s">
        <v>36</v>
      </c>
      <c r="D96" s="87">
        <v>100</v>
      </c>
      <c r="E96" s="157"/>
      <c r="F96" s="518">
        <f>E96*D96</f>
        <v>0</v>
      </c>
    </row>
    <row r="97" spans="1:6" x14ac:dyDescent="0.25">
      <c r="A97" s="113"/>
      <c r="B97" s="23" t="s">
        <v>95</v>
      </c>
      <c r="C97" s="137"/>
      <c r="D97" s="169"/>
      <c r="E97" s="170"/>
      <c r="F97" s="516">
        <f>SUM(F95:F96)</f>
        <v>0</v>
      </c>
    </row>
    <row r="98" spans="1:6" x14ac:dyDescent="0.25">
      <c r="A98" s="110"/>
      <c r="B98" s="2"/>
      <c r="C98" s="85"/>
      <c r="D98" s="87"/>
      <c r="E98" s="157"/>
      <c r="F98" s="518"/>
    </row>
    <row r="99" spans="1:6" x14ac:dyDescent="0.25">
      <c r="A99" s="104" t="s">
        <v>157</v>
      </c>
      <c r="B99" s="24" t="s">
        <v>97</v>
      </c>
      <c r="C99" s="136"/>
      <c r="D99" s="167"/>
      <c r="E99" s="168"/>
      <c r="F99" s="519"/>
    </row>
    <row r="100" spans="1:6" x14ac:dyDescent="0.25">
      <c r="A100" s="110"/>
      <c r="B100" s="2"/>
      <c r="C100" s="85"/>
      <c r="D100" s="87"/>
      <c r="E100" s="157"/>
      <c r="F100" s="518"/>
    </row>
    <row r="101" spans="1:6" x14ac:dyDescent="0.25">
      <c r="A101" s="110" t="s">
        <v>341</v>
      </c>
      <c r="B101" s="6" t="s">
        <v>98</v>
      </c>
      <c r="C101" s="85"/>
      <c r="D101" s="87"/>
      <c r="E101" s="157"/>
      <c r="F101" s="518"/>
    </row>
    <row r="102" spans="1:6" ht="25.5" x14ac:dyDescent="0.25">
      <c r="A102" s="110"/>
      <c r="B102" s="2" t="s">
        <v>99</v>
      </c>
      <c r="C102" s="85"/>
      <c r="D102" s="87"/>
      <c r="E102" s="157"/>
      <c r="F102" s="518"/>
    </row>
    <row r="103" spans="1:6" x14ac:dyDescent="0.25">
      <c r="A103" s="110"/>
      <c r="B103" s="2" t="s">
        <v>100</v>
      </c>
      <c r="C103" s="85" t="s">
        <v>28</v>
      </c>
      <c r="D103" s="87">
        <v>18</v>
      </c>
      <c r="E103" s="157"/>
      <c r="F103" s="518">
        <f>D103*E103</f>
        <v>0</v>
      </c>
    </row>
    <row r="104" spans="1:6" x14ac:dyDescent="0.25">
      <c r="A104" s="110"/>
      <c r="B104" s="2" t="s">
        <v>101</v>
      </c>
      <c r="C104" s="85" t="s">
        <v>102</v>
      </c>
      <c r="D104" s="87">
        <v>900</v>
      </c>
      <c r="E104" s="157"/>
      <c r="F104" s="518">
        <f>E104*D104</f>
        <v>0</v>
      </c>
    </row>
    <row r="105" spans="1:6" x14ac:dyDescent="0.25">
      <c r="A105" s="110" t="s">
        <v>342</v>
      </c>
      <c r="B105" s="6" t="s">
        <v>103</v>
      </c>
      <c r="C105" s="85"/>
      <c r="D105" s="87"/>
      <c r="E105" s="157"/>
      <c r="F105" s="518"/>
    </row>
    <row r="106" spans="1:6" ht="25.5" x14ac:dyDescent="0.25">
      <c r="A106" s="110"/>
      <c r="B106" s="2" t="s">
        <v>617</v>
      </c>
      <c r="C106" s="85"/>
      <c r="D106" s="87"/>
      <c r="E106" s="157"/>
      <c r="F106" s="518"/>
    </row>
    <row r="107" spans="1:6" ht="51" x14ac:dyDescent="0.25">
      <c r="A107" s="110"/>
      <c r="B107" s="2" t="s">
        <v>597</v>
      </c>
      <c r="C107" s="85"/>
      <c r="D107" s="87"/>
      <c r="E107" s="157"/>
      <c r="F107" s="518"/>
    </row>
    <row r="108" spans="1:6" ht="25.5" x14ac:dyDescent="0.25">
      <c r="A108" s="110"/>
      <c r="B108" s="2" t="s">
        <v>105</v>
      </c>
      <c r="C108" s="85"/>
      <c r="D108" s="87"/>
      <c r="E108" s="157"/>
      <c r="F108" s="518"/>
    </row>
    <row r="109" spans="1:6" ht="38.25" x14ac:dyDescent="0.25">
      <c r="A109" s="110"/>
      <c r="B109" s="2" t="s">
        <v>106</v>
      </c>
      <c r="C109" s="85"/>
      <c r="D109" s="87"/>
      <c r="E109" s="157"/>
      <c r="F109" s="518"/>
    </row>
    <row r="110" spans="1:6" ht="25.5" x14ac:dyDescent="0.25">
      <c r="A110" s="110"/>
      <c r="B110" s="2" t="s">
        <v>107</v>
      </c>
      <c r="C110" s="85"/>
      <c r="D110" s="87"/>
      <c r="E110" s="157"/>
      <c r="F110" s="518"/>
    </row>
    <row r="111" spans="1:6" ht="38.25" x14ac:dyDescent="0.25">
      <c r="A111" s="110"/>
      <c r="B111" s="13" t="s">
        <v>166</v>
      </c>
      <c r="C111" s="85"/>
      <c r="D111" s="87"/>
      <c r="E111" s="157"/>
      <c r="F111" s="518"/>
    </row>
    <row r="112" spans="1:6" x14ac:dyDescent="0.25">
      <c r="A112" s="110"/>
      <c r="B112" s="2" t="s">
        <v>265</v>
      </c>
      <c r="C112" s="85" t="s">
        <v>28</v>
      </c>
      <c r="D112" s="87">
        <v>8.5</v>
      </c>
      <c r="E112" s="157"/>
      <c r="F112" s="518">
        <f>E112*D112</f>
        <v>0</v>
      </c>
    </row>
    <row r="113" spans="1:6" x14ac:dyDescent="0.25">
      <c r="A113" s="110"/>
      <c r="B113" s="2" t="s">
        <v>598</v>
      </c>
      <c r="C113" s="85" t="s">
        <v>28</v>
      </c>
      <c r="D113" s="87">
        <v>16.5</v>
      </c>
      <c r="E113" s="157"/>
      <c r="F113" s="518">
        <f>E113*D113</f>
        <v>0</v>
      </c>
    </row>
    <row r="114" spans="1:6" x14ac:dyDescent="0.25">
      <c r="A114" s="110"/>
      <c r="B114" s="2" t="s">
        <v>108</v>
      </c>
      <c r="C114" s="85" t="s">
        <v>27</v>
      </c>
      <c r="D114" s="87">
        <v>255</v>
      </c>
      <c r="E114" s="157"/>
      <c r="F114" s="518">
        <f>E114*D114</f>
        <v>0</v>
      </c>
    </row>
    <row r="115" spans="1:6" x14ac:dyDescent="0.25">
      <c r="A115" s="110"/>
      <c r="B115" s="2" t="s">
        <v>109</v>
      </c>
      <c r="C115" s="85" t="s">
        <v>102</v>
      </c>
      <c r="D115" s="87">
        <v>1250</v>
      </c>
      <c r="E115" s="157"/>
      <c r="F115" s="518">
        <f>E115*D115</f>
        <v>0</v>
      </c>
    </row>
    <row r="116" spans="1:6" x14ac:dyDescent="0.25">
      <c r="A116" s="110"/>
      <c r="B116" s="2"/>
      <c r="C116" s="85"/>
      <c r="D116" s="87"/>
      <c r="E116" s="157"/>
      <c r="F116" s="518"/>
    </row>
    <row r="117" spans="1:6" ht="76.5" x14ac:dyDescent="0.25">
      <c r="A117" s="110" t="s">
        <v>343</v>
      </c>
      <c r="B117" s="2" t="s">
        <v>618</v>
      </c>
      <c r="C117" s="85"/>
      <c r="D117" s="87"/>
      <c r="E117" s="157"/>
      <c r="F117" s="518"/>
    </row>
    <row r="118" spans="1:6" x14ac:dyDescent="0.25">
      <c r="A118" s="110"/>
      <c r="B118" s="2" t="s">
        <v>250</v>
      </c>
      <c r="C118" s="85" t="s">
        <v>36</v>
      </c>
      <c r="D118" s="87">
        <v>45</v>
      </c>
      <c r="E118" s="157"/>
      <c r="F118" s="518">
        <f>D118*E118</f>
        <v>0</v>
      </c>
    </row>
    <row r="119" spans="1:6" x14ac:dyDescent="0.25">
      <c r="A119" s="110"/>
      <c r="B119" s="2"/>
      <c r="C119" s="85"/>
      <c r="D119" s="87"/>
      <c r="E119" s="157"/>
      <c r="F119" s="518"/>
    </row>
    <row r="120" spans="1:6" ht="51" x14ac:dyDescent="0.25">
      <c r="A120" s="110" t="s">
        <v>619</v>
      </c>
      <c r="B120" s="2" t="s">
        <v>620</v>
      </c>
      <c r="C120" s="85"/>
      <c r="D120" s="87"/>
      <c r="E120" s="157"/>
      <c r="F120" s="518"/>
    </row>
    <row r="121" spans="1:6" x14ac:dyDescent="0.25">
      <c r="A121" s="110"/>
      <c r="B121" s="2" t="s">
        <v>621</v>
      </c>
      <c r="C121" s="85" t="s">
        <v>28</v>
      </c>
      <c r="D121" s="87">
        <v>3.2</v>
      </c>
      <c r="E121" s="157"/>
      <c r="F121" s="518">
        <f>E121*D121</f>
        <v>0</v>
      </c>
    </row>
    <row r="122" spans="1:6" x14ac:dyDescent="0.25">
      <c r="A122" s="110"/>
      <c r="B122" s="2" t="s">
        <v>108</v>
      </c>
      <c r="C122" s="85" t="s">
        <v>27</v>
      </c>
      <c r="D122" s="87">
        <v>18</v>
      </c>
      <c r="E122" s="157"/>
      <c r="F122" s="518">
        <f>E122*D122</f>
        <v>0</v>
      </c>
    </row>
    <row r="123" spans="1:6" x14ac:dyDescent="0.25">
      <c r="A123" s="110"/>
      <c r="B123" s="2" t="s">
        <v>109</v>
      </c>
      <c r="C123" s="85" t="s">
        <v>102</v>
      </c>
      <c r="D123" s="87">
        <v>110</v>
      </c>
      <c r="E123" s="157"/>
      <c r="F123" s="518">
        <f>E123*D123</f>
        <v>0</v>
      </c>
    </row>
    <row r="124" spans="1:6" x14ac:dyDescent="0.25">
      <c r="A124" s="113"/>
      <c r="B124" s="23" t="s">
        <v>110</v>
      </c>
      <c r="C124" s="137"/>
      <c r="D124" s="169"/>
      <c r="E124" s="170"/>
      <c r="F124" s="516">
        <f>SUM(F103:F123)</f>
        <v>0</v>
      </c>
    </row>
    <row r="125" spans="1:6" x14ac:dyDescent="0.25">
      <c r="A125" s="110"/>
      <c r="B125" s="2"/>
      <c r="C125" s="85"/>
      <c r="D125" s="87"/>
      <c r="E125" s="157"/>
      <c r="F125" s="518"/>
    </row>
    <row r="126" spans="1:6" x14ac:dyDescent="0.25">
      <c r="A126" s="110"/>
      <c r="B126" s="6" t="s">
        <v>111</v>
      </c>
      <c r="C126" s="85"/>
      <c r="D126" s="87"/>
      <c r="E126" s="157"/>
      <c r="F126" s="518"/>
    </row>
    <row r="127" spans="1:6" x14ac:dyDescent="0.25">
      <c r="A127" s="110"/>
      <c r="B127" s="6" t="s">
        <v>0</v>
      </c>
      <c r="C127" s="85"/>
      <c r="D127" s="87"/>
      <c r="E127" s="157"/>
      <c r="F127" s="518">
        <f>F90</f>
        <v>0</v>
      </c>
    </row>
    <row r="128" spans="1:6" x14ac:dyDescent="0.25">
      <c r="A128" s="110"/>
      <c r="B128" s="6" t="s">
        <v>94</v>
      </c>
      <c r="C128" s="85"/>
      <c r="D128" s="87"/>
      <c r="E128" s="157"/>
      <c r="F128" s="518">
        <f>F97</f>
        <v>0</v>
      </c>
    </row>
    <row r="129" spans="1:6" x14ac:dyDescent="0.25">
      <c r="A129" s="110"/>
      <c r="B129" s="6" t="s">
        <v>97</v>
      </c>
      <c r="C129" s="85"/>
      <c r="D129" s="87"/>
      <c r="E129" s="157"/>
      <c r="F129" s="518">
        <f>F124</f>
        <v>0</v>
      </c>
    </row>
    <row r="130" spans="1:6" x14ac:dyDescent="0.25">
      <c r="A130" s="110"/>
      <c r="B130" s="6"/>
      <c r="C130" s="85"/>
      <c r="D130" s="87"/>
      <c r="E130" s="157"/>
      <c r="F130" s="518"/>
    </row>
    <row r="131" spans="1:6" x14ac:dyDescent="0.25">
      <c r="A131" s="104"/>
      <c r="B131" s="24" t="s">
        <v>344</v>
      </c>
      <c r="C131" s="136"/>
      <c r="D131" s="167"/>
      <c r="E131" s="168"/>
      <c r="F131" s="517">
        <f>SUM(F127:F129)</f>
        <v>0</v>
      </c>
    </row>
    <row r="132" spans="1:6" x14ac:dyDescent="0.25">
      <c r="A132" s="110"/>
      <c r="B132" s="2"/>
      <c r="C132" s="85"/>
      <c r="D132" s="87"/>
      <c r="E132" s="157"/>
      <c r="F132" s="76"/>
    </row>
    <row r="133" spans="1:6" ht="15.75" x14ac:dyDescent="0.25">
      <c r="A133" s="656" t="s">
        <v>554</v>
      </c>
      <c r="B133" s="653"/>
      <c r="C133" s="653"/>
      <c r="D133" s="653"/>
      <c r="E133" s="653"/>
      <c r="F133" s="653"/>
    </row>
    <row r="134" spans="1:6" x14ac:dyDescent="0.25">
      <c r="A134" s="110"/>
      <c r="B134" s="43"/>
      <c r="C134" s="138"/>
      <c r="D134" s="79"/>
      <c r="E134" s="155"/>
      <c r="F134" s="156"/>
    </row>
    <row r="135" spans="1:6" x14ac:dyDescent="0.25">
      <c r="A135" s="110" t="s">
        <v>162</v>
      </c>
      <c r="B135" s="43" t="s">
        <v>278</v>
      </c>
      <c r="C135" s="138"/>
      <c r="D135" s="79"/>
      <c r="E135" s="155"/>
      <c r="F135" s="156"/>
    </row>
    <row r="136" spans="1:6" ht="38.25" x14ac:dyDescent="0.25">
      <c r="A136" s="110"/>
      <c r="B136" s="9" t="s">
        <v>167</v>
      </c>
      <c r="C136" s="138"/>
      <c r="D136" s="79"/>
      <c r="E136" s="155"/>
      <c r="F136" s="156"/>
    </row>
    <row r="137" spans="1:6" x14ac:dyDescent="0.25">
      <c r="A137" s="110"/>
      <c r="B137" s="9" t="s">
        <v>168</v>
      </c>
      <c r="C137" s="138"/>
      <c r="D137" s="79"/>
      <c r="E137" s="171"/>
      <c r="F137" s="172"/>
    </row>
    <row r="138" spans="1:6" ht="25.5" x14ac:dyDescent="0.25">
      <c r="A138" s="110"/>
      <c r="B138" s="9" t="s">
        <v>345</v>
      </c>
      <c r="C138" s="138"/>
      <c r="D138" s="79"/>
      <c r="E138" s="171"/>
      <c r="F138" s="172"/>
    </row>
    <row r="139" spans="1:6" ht="33.75" customHeight="1" x14ac:dyDescent="0.25">
      <c r="A139" s="110"/>
      <c r="B139" s="2" t="s">
        <v>744</v>
      </c>
      <c r="C139" s="101"/>
      <c r="D139" s="79"/>
      <c r="E139" s="171"/>
      <c r="F139" s="172"/>
    </row>
    <row r="140" spans="1:6" ht="15" customHeight="1" x14ac:dyDescent="0.25">
      <c r="A140" s="110"/>
      <c r="B140" s="615" t="s">
        <v>725</v>
      </c>
      <c r="C140" s="101"/>
      <c r="D140" s="79"/>
      <c r="E140" s="171"/>
      <c r="F140" s="172"/>
    </row>
    <row r="141" spans="1:6" ht="15" customHeight="1" x14ac:dyDescent="0.25">
      <c r="A141" s="110"/>
      <c r="B141" s="615" t="s">
        <v>747</v>
      </c>
      <c r="C141" s="101"/>
      <c r="D141" s="79"/>
      <c r="E141" s="171"/>
      <c r="F141" s="172"/>
    </row>
    <row r="142" spans="1:6" ht="15" customHeight="1" x14ac:dyDescent="0.25">
      <c r="A142" s="110"/>
      <c r="B142" s="615" t="s">
        <v>748</v>
      </c>
      <c r="C142" s="101"/>
      <c r="D142" s="79"/>
      <c r="E142" s="171"/>
      <c r="F142" s="172"/>
    </row>
    <row r="143" spans="1:6" ht="15" customHeight="1" x14ac:dyDescent="0.25">
      <c r="A143" s="110"/>
      <c r="B143" s="2"/>
      <c r="C143" s="101"/>
      <c r="D143" s="79"/>
      <c r="E143" s="171"/>
      <c r="F143" s="172"/>
    </row>
    <row r="144" spans="1:6" x14ac:dyDescent="0.25">
      <c r="A144" s="110"/>
      <c r="B144" s="9" t="s">
        <v>169</v>
      </c>
      <c r="C144" s="101" t="s">
        <v>170</v>
      </c>
      <c r="D144" s="79">
        <v>55</v>
      </c>
      <c r="E144" s="171"/>
      <c r="F144" s="520">
        <f>D144*E144</f>
        <v>0</v>
      </c>
    </row>
    <row r="145" spans="1:6" x14ac:dyDescent="0.25">
      <c r="A145" s="110" t="s">
        <v>163</v>
      </c>
      <c r="B145" s="43" t="s">
        <v>274</v>
      </c>
      <c r="C145" s="139"/>
      <c r="D145" s="84"/>
      <c r="E145" s="173"/>
      <c r="F145" s="521"/>
    </row>
    <row r="146" spans="1:6" ht="25.5" x14ac:dyDescent="0.25">
      <c r="A146" s="110"/>
      <c r="B146" s="9" t="s">
        <v>171</v>
      </c>
      <c r="C146" s="139"/>
      <c r="D146" s="84"/>
      <c r="E146" s="173"/>
      <c r="F146" s="521"/>
    </row>
    <row r="147" spans="1:6" x14ac:dyDescent="0.25">
      <c r="A147" s="110"/>
      <c r="B147" s="3" t="s">
        <v>172</v>
      </c>
      <c r="C147" s="139"/>
      <c r="D147" s="84"/>
      <c r="E147" s="173"/>
      <c r="F147" s="521"/>
    </row>
    <row r="148" spans="1:6" ht="76.5" x14ac:dyDescent="0.25">
      <c r="A148" s="110"/>
      <c r="B148" s="3" t="s">
        <v>275</v>
      </c>
      <c r="C148" s="101"/>
      <c r="D148" s="79"/>
      <c r="E148" s="155"/>
      <c r="F148" s="512"/>
    </row>
    <row r="149" spans="1:6" x14ac:dyDescent="0.25">
      <c r="A149" s="110"/>
      <c r="B149" s="9" t="s">
        <v>169</v>
      </c>
      <c r="C149" s="101" t="s">
        <v>170</v>
      </c>
      <c r="D149" s="79">
        <v>120</v>
      </c>
      <c r="E149" s="155"/>
      <c r="F149" s="512">
        <f>E149*D149</f>
        <v>0</v>
      </c>
    </row>
    <row r="150" spans="1:6" x14ac:dyDescent="0.25">
      <c r="A150" s="110" t="s">
        <v>346</v>
      </c>
      <c r="B150" s="43" t="s">
        <v>277</v>
      </c>
      <c r="C150" s="101"/>
      <c r="D150" s="79"/>
      <c r="E150" s="155"/>
      <c r="F150" s="512"/>
    </row>
    <row r="151" spans="1:6" ht="38.25" x14ac:dyDescent="0.25">
      <c r="A151" s="110"/>
      <c r="B151" s="9" t="s">
        <v>276</v>
      </c>
      <c r="C151" s="101" t="s">
        <v>8</v>
      </c>
      <c r="D151" s="79">
        <v>1</v>
      </c>
      <c r="E151" s="155"/>
      <c r="F151" s="512">
        <f>E151*D151</f>
        <v>0</v>
      </c>
    </row>
    <row r="152" spans="1:6" x14ac:dyDescent="0.25">
      <c r="A152" s="110" t="s">
        <v>347</v>
      </c>
      <c r="B152" s="43" t="s">
        <v>622</v>
      </c>
      <c r="C152" s="101" t="s">
        <v>8</v>
      </c>
      <c r="D152" s="79">
        <v>1</v>
      </c>
      <c r="E152" s="155"/>
      <c r="F152" s="512">
        <f>E152*D152</f>
        <v>0</v>
      </c>
    </row>
    <row r="153" spans="1:6" ht="38.25" x14ac:dyDescent="0.25">
      <c r="A153" s="110"/>
      <c r="B153" s="9" t="s">
        <v>276</v>
      </c>
      <c r="C153" s="85"/>
      <c r="D153" s="87"/>
      <c r="E153" s="157"/>
      <c r="F153" s="518"/>
    </row>
    <row r="154" spans="1:6" x14ac:dyDescent="0.25">
      <c r="A154" s="110"/>
      <c r="B154" s="2"/>
      <c r="C154" s="85"/>
      <c r="D154" s="87"/>
      <c r="E154" s="157"/>
      <c r="F154" s="518"/>
    </row>
    <row r="155" spans="1:6" x14ac:dyDescent="0.25">
      <c r="A155" s="104"/>
      <c r="B155" s="24" t="s">
        <v>174</v>
      </c>
      <c r="C155" s="136"/>
      <c r="D155" s="167"/>
      <c r="E155" s="168"/>
      <c r="F155" s="517">
        <f>SUM(F144:F152)</f>
        <v>0</v>
      </c>
    </row>
    <row r="156" spans="1:6" x14ac:dyDescent="0.25">
      <c r="A156" s="110"/>
      <c r="B156" s="2"/>
      <c r="C156" s="85"/>
      <c r="D156" s="87"/>
      <c r="E156" s="157"/>
      <c r="F156" s="76"/>
    </row>
    <row r="157" spans="1:6" x14ac:dyDescent="0.25">
      <c r="A157" s="648" t="s">
        <v>349</v>
      </c>
      <c r="B157" s="649"/>
      <c r="C157" s="649"/>
      <c r="D157" s="649"/>
      <c r="E157" s="649"/>
      <c r="F157" s="649"/>
    </row>
    <row r="158" spans="1:6" x14ac:dyDescent="0.25">
      <c r="A158" s="111"/>
      <c r="B158" s="15"/>
      <c r="C158" s="130"/>
      <c r="D158" s="160"/>
      <c r="E158" s="161"/>
      <c r="F158" s="83"/>
    </row>
    <row r="159" spans="1:6" x14ac:dyDescent="0.25">
      <c r="A159" s="103" t="s">
        <v>255</v>
      </c>
      <c r="B159" s="19" t="s">
        <v>279</v>
      </c>
      <c r="C159" s="18"/>
      <c r="D159" s="206"/>
      <c r="E159" s="207"/>
      <c r="F159" s="63"/>
    </row>
    <row r="160" spans="1:6" ht="38.25" x14ac:dyDescent="0.25">
      <c r="A160" s="102" t="s">
        <v>350</v>
      </c>
      <c r="B160" s="51" t="s">
        <v>280</v>
      </c>
      <c r="C160" s="140"/>
      <c r="D160" s="178"/>
      <c r="E160" s="174"/>
      <c r="F160" s="175"/>
    </row>
    <row r="161" spans="1:6" x14ac:dyDescent="0.25">
      <c r="A161" s="102"/>
      <c r="B161" s="52"/>
      <c r="C161" s="140" t="s">
        <v>281</v>
      </c>
      <c r="D161" s="178">
        <v>20</v>
      </c>
      <c r="E161" s="590"/>
      <c r="F161" s="512">
        <f>E161*D161</f>
        <v>0</v>
      </c>
    </row>
    <row r="162" spans="1:6" x14ac:dyDescent="0.25">
      <c r="A162" s="114"/>
      <c r="B162" s="12" t="s">
        <v>282</v>
      </c>
      <c r="C162" s="140"/>
      <c r="D162" s="178"/>
      <c r="E162" s="174"/>
      <c r="F162" s="514">
        <f>SUM(F161:F161)</f>
        <v>0</v>
      </c>
    </row>
    <row r="163" spans="1:6" x14ac:dyDescent="0.25">
      <c r="A163" s="102"/>
      <c r="B163" s="12"/>
      <c r="C163" s="140"/>
      <c r="D163" s="178"/>
      <c r="E163" s="174"/>
      <c r="F163" s="138">
        <f>D163*E163</f>
        <v>0</v>
      </c>
    </row>
    <row r="164" spans="1:6" x14ac:dyDescent="0.25">
      <c r="A164" s="103" t="s">
        <v>351</v>
      </c>
      <c r="B164" s="19" t="s">
        <v>283</v>
      </c>
      <c r="C164" s="20"/>
      <c r="D164" s="206"/>
      <c r="E164" s="208"/>
      <c r="F164" s="522"/>
    </row>
    <row r="165" spans="1:6" ht="25.5" x14ac:dyDescent="0.25">
      <c r="A165" s="102" t="s">
        <v>360</v>
      </c>
      <c r="B165" s="13" t="s">
        <v>284</v>
      </c>
      <c r="C165" s="140"/>
      <c r="D165" s="178"/>
      <c r="E165" s="176"/>
      <c r="F165" s="138">
        <f t="shared" ref="F165:F177" si="0">D165*E165</f>
        <v>0</v>
      </c>
    </row>
    <row r="166" spans="1:6" x14ac:dyDescent="0.25">
      <c r="A166" s="102"/>
      <c r="B166" s="53"/>
      <c r="C166" s="140" t="s">
        <v>8</v>
      </c>
      <c r="D166" s="178">
        <v>1</v>
      </c>
      <c r="E166" s="591"/>
      <c r="F166" s="523">
        <f>E166*D166</f>
        <v>0</v>
      </c>
    </row>
    <row r="167" spans="1:6" x14ac:dyDescent="0.25">
      <c r="A167" s="102" t="s">
        <v>352</v>
      </c>
      <c r="B167" s="53" t="s">
        <v>285</v>
      </c>
      <c r="C167" s="140"/>
      <c r="D167" s="178"/>
      <c r="E167" s="590"/>
      <c r="F167" s="138">
        <f t="shared" si="0"/>
        <v>0</v>
      </c>
    </row>
    <row r="168" spans="1:6" x14ac:dyDescent="0.25">
      <c r="A168" s="102"/>
      <c r="B168" s="53"/>
      <c r="C168" s="140" t="s">
        <v>8</v>
      </c>
      <c r="D168" s="178">
        <v>1</v>
      </c>
      <c r="E168" s="590"/>
      <c r="F168" s="523">
        <f>E168*D168</f>
        <v>0</v>
      </c>
    </row>
    <row r="169" spans="1:6" x14ac:dyDescent="0.25">
      <c r="A169" s="102" t="s">
        <v>355</v>
      </c>
      <c r="B169" s="53" t="s">
        <v>286</v>
      </c>
      <c r="C169" s="140"/>
      <c r="D169" s="178"/>
      <c r="E169" s="590"/>
      <c r="F169" s="138">
        <f t="shared" si="0"/>
        <v>0</v>
      </c>
    </row>
    <row r="170" spans="1:6" x14ac:dyDescent="0.25">
      <c r="A170" s="102"/>
      <c r="B170" s="53"/>
      <c r="C170" s="140" t="s">
        <v>8</v>
      </c>
      <c r="D170" s="178">
        <v>20</v>
      </c>
      <c r="E170" s="590"/>
      <c r="F170" s="523">
        <f>E170*D170</f>
        <v>0</v>
      </c>
    </row>
    <row r="171" spans="1:6" x14ac:dyDescent="0.25">
      <c r="A171" s="102" t="s">
        <v>356</v>
      </c>
      <c r="B171" s="53" t="s">
        <v>287</v>
      </c>
      <c r="C171" s="140"/>
      <c r="D171" s="178"/>
      <c r="E171" s="590"/>
      <c r="F171" s="138">
        <f t="shared" si="0"/>
        <v>0</v>
      </c>
    </row>
    <row r="172" spans="1:6" x14ac:dyDescent="0.25">
      <c r="A172" s="102"/>
      <c r="B172" s="53"/>
      <c r="C172" s="140" t="s">
        <v>8</v>
      </c>
      <c r="D172" s="178">
        <v>20</v>
      </c>
      <c r="E172" s="590"/>
      <c r="F172" s="523">
        <f>E172*D172</f>
        <v>0</v>
      </c>
    </row>
    <row r="173" spans="1:6" x14ac:dyDescent="0.25">
      <c r="A173" s="102" t="s">
        <v>357</v>
      </c>
      <c r="B173" s="53" t="s">
        <v>288</v>
      </c>
      <c r="C173" s="140"/>
      <c r="D173" s="178"/>
      <c r="E173" s="590"/>
      <c r="F173" s="138">
        <f t="shared" si="0"/>
        <v>0</v>
      </c>
    </row>
    <row r="174" spans="1:6" x14ac:dyDescent="0.25">
      <c r="A174" s="102"/>
      <c r="B174" s="53"/>
      <c r="C174" s="140" t="s">
        <v>8</v>
      </c>
      <c r="D174" s="178">
        <v>10</v>
      </c>
      <c r="E174" s="590"/>
      <c r="F174" s="523">
        <f>E174*D174</f>
        <v>0</v>
      </c>
    </row>
    <row r="175" spans="1:6" x14ac:dyDescent="0.25">
      <c r="A175" s="102" t="s">
        <v>358</v>
      </c>
      <c r="B175" s="53" t="s">
        <v>289</v>
      </c>
      <c r="C175" s="140"/>
      <c r="D175" s="178"/>
      <c r="E175" s="590"/>
      <c r="F175" s="138">
        <f t="shared" si="0"/>
        <v>0</v>
      </c>
    </row>
    <row r="176" spans="1:6" x14ac:dyDescent="0.25">
      <c r="A176" s="102"/>
      <c r="B176" s="53"/>
      <c r="C176" s="140" t="s">
        <v>36</v>
      </c>
      <c r="D176" s="178">
        <v>30</v>
      </c>
      <c r="E176" s="590"/>
      <c r="F176" s="523">
        <f>E176*D176</f>
        <v>0</v>
      </c>
    </row>
    <row r="177" spans="1:6" x14ac:dyDescent="0.25">
      <c r="A177" s="102" t="s">
        <v>359</v>
      </c>
      <c r="B177" s="53" t="s">
        <v>290</v>
      </c>
      <c r="C177" s="140"/>
      <c r="D177" s="178"/>
      <c r="E177" s="590"/>
      <c r="F177" s="138">
        <f t="shared" si="0"/>
        <v>0</v>
      </c>
    </row>
    <row r="178" spans="1:6" x14ac:dyDescent="0.25">
      <c r="A178" s="102"/>
      <c r="B178" s="53"/>
      <c r="C178" s="140" t="s">
        <v>291</v>
      </c>
      <c r="D178" s="178">
        <v>1</v>
      </c>
      <c r="E178" s="590"/>
      <c r="F178" s="523">
        <f>E178*D178</f>
        <v>0</v>
      </c>
    </row>
    <row r="179" spans="1:6" x14ac:dyDescent="0.25">
      <c r="A179" s="102"/>
      <c r="B179" s="14"/>
      <c r="C179" s="140"/>
      <c r="D179" s="178"/>
      <c r="E179" s="174"/>
      <c r="F179" s="138"/>
    </row>
    <row r="180" spans="1:6" x14ac:dyDescent="0.25">
      <c r="A180" s="114"/>
      <c r="B180" s="12" t="s">
        <v>292</v>
      </c>
      <c r="C180" s="140"/>
      <c r="D180" s="178"/>
      <c r="E180" s="174"/>
      <c r="F180" s="138">
        <f>SUM(F166:F178)</f>
        <v>0</v>
      </c>
    </row>
    <row r="181" spans="1:6" x14ac:dyDescent="0.25">
      <c r="A181" s="114"/>
      <c r="B181" s="12"/>
      <c r="C181" s="140"/>
      <c r="D181" s="178"/>
      <c r="E181" s="174"/>
      <c r="F181" s="514"/>
    </row>
    <row r="182" spans="1:6" x14ac:dyDescent="0.25">
      <c r="A182" s="103" t="s">
        <v>361</v>
      </c>
      <c r="B182" s="19" t="s">
        <v>293</v>
      </c>
      <c r="C182" s="20"/>
      <c r="D182" s="206"/>
      <c r="E182" s="208"/>
      <c r="F182" s="522"/>
    </row>
    <row r="183" spans="1:6" ht="43.5" customHeight="1" x14ac:dyDescent="0.25">
      <c r="A183" s="114" t="s">
        <v>362</v>
      </c>
      <c r="B183" s="14" t="s">
        <v>743</v>
      </c>
      <c r="C183" s="140"/>
      <c r="D183" s="178"/>
      <c r="E183" s="174"/>
      <c r="F183" s="138">
        <f>D183*E183</f>
        <v>0</v>
      </c>
    </row>
    <row r="184" spans="1:6" ht="15" customHeight="1" x14ac:dyDescent="0.25">
      <c r="A184" s="114"/>
      <c r="B184" s="14"/>
      <c r="C184" s="140"/>
      <c r="D184" s="178"/>
      <c r="E184" s="174"/>
      <c r="F184" s="138"/>
    </row>
    <row r="185" spans="1:6" ht="15" customHeight="1" x14ac:dyDescent="0.25">
      <c r="A185" s="114"/>
      <c r="B185" s="615" t="s">
        <v>725</v>
      </c>
      <c r="C185" s="140"/>
      <c r="D185" s="178"/>
      <c r="E185" s="174"/>
      <c r="F185" s="138"/>
    </row>
    <row r="186" spans="1:6" ht="15" customHeight="1" x14ac:dyDescent="0.25">
      <c r="A186" s="114"/>
      <c r="B186" s="615" t="s">
        <v>747</v>
      </c>
      <c r="C186" s="140"/>
      <c r="D186" s="178"/>
      <c r="E186" s="174"/>
      <c r="F186" s="138"/>
    </row>
    <row r="187" spans="1:6" ht="15" customHeight="1" x14ac:dyDescent="0.25">
      <c r="A187" s="114"/>
      <c r="B187" s="615" t="s">
        <v>748</v>
      </c>
      <c r="C187" s="140"/>
      <c r="D187" s="178"/>
      <c r="E187" s="174"/>
      <c r="F187" s="138"/>
    </row>
    <row r="188" spans="1:6" x14ac:dyDescent="0.25">
      <c r="A188" s="102"/>
      <c r="B188" s="14"/>
      <c r="C188" s="140" t="s">
        <v>8</v>
      </c>
      <c r="D188" s="178">
        <v>4</v>
      </c>
      <c r="E188" s="592"/>
      <c r="F188" s="523">
        <f>E188*D188</f>
        <v>0</v>
      </c>
    </row>
    <row r="189" spans="1:6" ht="121.5" customHeight="1" x14ac:dyDescent="0.25">
      <c r="A189" s="114" t="s">
        <v>363</v>
      </c>
      <c r="B189" s="54" t="s">
        <v>745</v>
      </c>
      <c r="C189" s="140"/>
      <c r="D189" s="178"/>
      <c r="E189" s="592"/>
      <c r="F189" s="138">
        <f>D189*E189</f>
        <v>0</v>
      </c>
    </row>
    <row r="190" spans="1:6" ht="15" customHeight="1" x14ac:dyDescent="0.25">
      <c r="A190" s="114"/>
      <c r="B190" s="615" t="s">
        <v>725</v>
      </c>
      <c r="C190" s="140"/>
      <c r="D190" s="178"/>
      <c r="E190" s="592"/>
      <c r="F190" s="138"/>
    </row>
    <row r="191" spans="1:6" ht="15" customHeight="1" x14ac:dyDescent="0.25">
      <c r="A191" s="114"/>
      <c r="B191" s="615" t="s">
        <v>747</v>
      </c>
      <c r="C191" s="140"/>
      <c r="D191" s="178"/>
      <c r="E191" s="592"/>
      <c r="F191" s="138"/>
    </row>
    <row r="192" spans="1:6" ht="15" customHeight="1" x14ac:dyDescent="0.25">
      <c r="A192" s="114"/>
      <c r="B192" s="615" t="s">
        <v>748</v>
      </c>
      <c r="C192" s="140"/>
      <c r="D192" s="178"/>
      <c r="E192" s="592"/>
      <c r="F192" s="138"/>
    </row>
    <row r="193" spans="1:6" x14ac:dyDescent="0.25">
      <c r="A193" s="102"/>
      <c r="B193" s="52"/>
      <c r="C193" s="140" t="s">
        <v>8</v>
      </c>
      <c r="D193" s="178">
        <v>1</v>
      </c>
      <c r="E193" s="592"/>
      <c r="F193" s="523">
        <f>E193*D193</f>
        <v>0</v>
      </c>
    </row>
    <row r="194" spans="1:6" ht="16.5" customHeight="1" x14ac:dyDescent="0.25">
      <c r="A194" s="114" t="s">
        <v>353</v>
      </c>
      <c r="B194" s="14" t="s">
        <v>294</v>
      </c>
      <c r="C194" s="141"/>
      <c r="D194" s="209"/>
      <c r="E194" s="593"/>
      <c r="F194" s="138">
        <f>D194*E194</f>
        <v>0</v>
      </c>
    </row>
    <row r="195" spans="1:6" x14ac:dyDescent="0.25">
      <c r="A195" s="102"/>
      <c r="B195" s="55"/>
      <c r="C195" s="140" t="s">
        <v>8</v>
      </c>
      <c r="D195" s="209">
        <v>2</v>
      </c>
      <c r="E195" s="592"/>
      <c r="F195" s="523">
        <f>E195*D195</f>
        <v>0</v>
      </c>
    </row>
    <row r="196" spans="1:6" ht="25.5" x14ac:dyDescent="0.25">
      <c r="A196" s="114" t="s">
        <v>364</v>
      </c>
      <c r="B196" s="13" t="s">
        <v>295</v>
      </c>
      <c r="C196" s="141"/>
      <c r="D196" s="209"/>
      <c r="E196" s="593"/>
      <c r="F196" s="138">
        <f>D196*E196</f>
        <v>0</v>
      </c>
    </row>
    <row r="197" spans="1:6" x14ac:dyDescent="0.25">
      <c r="A197" s="102"/>
      <c r="B197" s="52"/>
      <c r="C197" s="141" t="s">
        <v>8</v>
      </c>
      <c r="D197" s="209">
        <v>1</v>
      </c>
      <c r="E197" s="592"/>
      <c r="F197" s="523">
        <f>E197*D197</f>
        <v>0</v>
      </c>
    </row>
    <row r="198" spans="1:6" x14ac:dyDescent="0.25">
      <c r="A198" s="114" t="s">
        <v>365</v>
      </c>
      <c r="B198" s="3" t="s">
        <v>296</v>
      </c>
      <c r="C198" s="141"/>
      <c r="D198" s="209"/>
      <c r="E198" s="594"/>
      <c r="F198" s="138">
        <f>D198*E198</f>
        <v>0</v>
      </c>
    </row>
    <row r="199" spans="1:6" x14ac:dyDescent="0.25">
      <c r="A199" s="102"/>
      <c r="B199" s="55"/>
      <c r="C199" s="141" t="s">
        <v>291</v>
      </c>
      <c r="D199" s="209">
        <v>1</v>
      </c>
      <c r="E199" s="592"/>
      <c r="F199" s="523">
        <f>E199*D199</f>
        <v>0</v>
      </c>
    </row>
    <row r="200" spans="1:6" x14ac:dyDescent="0.25">
      <c r="A200" s="102"/>
      <c r="B200" s="14"/>
      <c r="C200" s="140"/>
      <c r="D200" s="178"/>
      <c r="E200" s="592"/>
      <c r="F200" s="138"/>
    </row>
    <row r="201" spans="1:6" x14ac:dyDescent="0.25">
      <c r="A201" s="114"/>
      <c r="B201" s="12" t="s">
        <v>297</v>
      </c>
      <c r="C201" s="140"/>
      <c r="D201" s="178"/>
      <c r="E201" s="592"/>
      <c r="F201" s="138">
        <f>SUM(F188:F199)</f>
        <v>0</v>
      </c>
    </row>
    <row r="202" spans="1:6" x14ac:dyDescent="0.25">
      <c r="A202" s="114"/>
      <c r="B202" s="12"/>
      <c r="C202" s="140"/>
      <c r="D202" s="178"/>
      <c r="E202" s="592"/>
      <c r="F202" s="524"/>
    </row>
    <row r="203" spans="1:6" x14ac:dyDescent="0.25">
      <c r="A203" s="103" t="s">
        <v>354</v>
      </c>
      <c r="B203" s="19" t="s">
        <v>298</v>
      </c>
      <c r="C203" s="20"/>
      <c r="D203" s="206"/>
      <c r="E203" s="595"/>
      <c r="F203" s="522"/>
    </row>
    <row r="204" spans="1:6" ht="25.5" x14ac:dyDescent="0.25">
      <c r="A204" s="102" t="s">
        <v>378</v>
      </c>
      <c r="B204" s="13" t="s">
        <v>299</v>
      </c>
      <c r="C204" s="140"/>
      <c r="D204" s="178"/>
      <c r="E204" s="592"/>
      <c r="F204" s="525"/>
    </row>
    <row r="205" spans="1:6" x14ac:dyDescent="0.25">
      <c r="A205" s="114"/>
      <c r="B205" s="13"/>
      <c r="C205" s="140" t="s">
        <v>291</v>
      </c>
      <c r="D205" s="178">
        <v>1</v>
      </c>
      <c r="E205" s="592"/>
      <c r="F205" s="523">
        <f>E205*D205</f>
        <v>0</v>
      </c>
    </row>
    <row r="206" spans="1:6" ht="25.5" x14ac:dyDescent="0.25">
      <c r="A206" s="102" t="s">
        <v>379</v>
      </c>
      <c r="B206" s="13" t="s">
        <v>300</v>
      </c>
      <c r="C206" s="140"/>
      <c r="D206" s="178"/>
      <c r="E206" s="592"/>
      <c r="F206" s="138">
        <f>D206*E206</f>
        <v>0</v>
      </c>
    </row>
    <row r="207" spans="1:6" x14ac:dyDescent="0.25">
      <c r="A207" s="102"/>
      <c r="B207" s="53"/>
      <c r="C207" s="140" t="s">
        <v>291</v>
      </c>
      <c r="D207" s="178">
        <v>1</v>
      </c>
      <c r="E207" s="592"/>
      <c r="F207" s="523">
        <f>E207*D207</f>
        <v>0</v>
      </c>
    </row>
    <row r="208" spans="1:6" x14ac:dyDescent="0.25">
      <c r="A208" s="102"/>
      <c r="B208" s="53"/>
      <c r="C208" s="140"/>
      <c r="D208" s="178"/>
      <c r="E208" s="592"/>
      <c r="F208" s="138"/>
    </row>
    <row r="209" spans="1:6" x14ac:dyDescent="0.25">
      <c r="A209" s="114"/>
      <c r="B209" s="12" t="s">
        <v>301</v>
      </c>
      <c r="C209" s="140"/>
      <c r="D209" s="178"/>
      <c r="E209" s="592"/>
      <c r="F209" s="138">
        <f>SUM(F205:F207)</f>
        <v>0</v>
      </c>
    </row>
    <row r="210" spans="1:6" x14ac:dyDescent="0.25">
      <c r="A210" s="102"/>
      <c r="B210" s="12"/>
      <c r="C210" s="140"/>
      <c r="D210" s="178"/>
      <c r="E210" s="592"/>
      <c r="F210" s="138">
        <f>D210*E210</f>
        <v>0</v>
      </c>
    </row>
    <row r="211" spans="1:6" x14ac:dyDescent="0.25">
      <c r="A211" s="103" t="s">
        <v>380</v>
      </c>
      <c r="B211" s="19" t="s">
        <v>302</v>
      </c>
      <c r="C211" s="20"/>
      <c r="D211" s="206"/>
      <c r="E211" s="595"/>
      <c r="F211" s="522"/>
    </row>
    <row r="212" spans="1:6" ht="25.5" x14ac:dyDescent="0.25">
      <c r="A212" s="102" t="s">
        <v>381</v>
      </c>
      <c r="B212" s="13" t="s">
        <v>303</v>
      </c>
      <c r="C212" s="140"/>
      <c r="D212" s="178"/>
      <c r="E212" s="592"/>
      <c r="F212" s="138">
        <f>(D212*E212)</f>
        <v>0</v>
      </c>
    </row>
    <row r="213" spans="1:6" x14ac:dyDescent="0.25">
      <c r="A213" s="102"/>
      <c r="B213" s="12"/>
      <c r="C213" s="140" t="s">
        <v>291</v>
      </c>
      <c r="D213" s="178">
        <v>1</v>
      </c>
      <c r="E213" s="592"/>
      <c r="F213" s="523">
        <f>E213*D213</f>
        <v>0</v>
      </c>
    </row>
    <row r="214" spans="1:6" x14ac:dyDescent="0.25">
      <c r="A214" s="114"/>
      <c r="B214" s="12" t="s">
        <v>304</v>
      </c>
      <c r="C214" s="142"/>
      <c r="D214" s="178"/>
      <c r="E214" s="592"/>
      <c r="F214" s="514">
        <f>SUM(F213:F213)</f>
        <v>0</v>
      </c>
    </row>
    <row r="215" spans="1:6" x14ac:dyDescent="0.25">
      <c r="A215" s="102"/>
      <c r="B215" s="12"/>
      <c r="C215" s="142"/>
      <c r="D215" s="178"/>
      <c r="E215" s="592"/>
      <c r="F215" s="138">
        <f>D215*E215</f>
        <v>0</v>
      </c>
    </row>
    <row r="216" spans="1:6" x14ac:dyDescent="0.25">
      <c r="A216" s="103" t="s">
        <v>382</v>
      </c>
      <c r="B216" s="19" t="s">
        <v>305</v>
      </c>
      <c r="C216" s="20"/>
      <c r="D216" s="210"/>
      <c r="E216" s="595"/>
      <c r="F216" s="522"/>
    </row>
    <row r="217" spans="1:6" ht="25.5" x14ac:dyDescent="0.25">
      <c r="A217" s="102" t="s">
        <v>383</v>
      </c>
      <c r="B217" s="13" t="s">
        <v>306</v>
      </c>
      <c r="C217" s="140"/>
      <c r="D217" s="178"/>
      <c r="E217" s="592"/>
      <c r="F217" s="138">
        <f t="shared" ref="F217:F221" si="1">D217*E217</f>
        <v>0</v>
      </c>
    </row>
    <row r="218" spans="1:6" x14ac:dyDescent="0.25">
      <c r="A218" s="102"/>
      <c r="B218" s="13"/>
      <c r="C218" s="140" t="s">
        <v>191</v>
      </c>
      <c r="D218" s="211">
        <v>40</v>
      </c>
      <c r="E218" s="592"/>
      <c r="F218" s="523">
        <f>E218*D218</f>
        <v>0</v>
      </c>
    </row>
    <row r="219" spans="1:6" ht="25.5" x14ac:dyDescent="0.25">
      <c r="A219" s="102" t="s">
        <v>384</v>
      </c>
      <c r="B219" s="13" t="s">
        <v>307</v>
      </c>
      <c r="C219" s="140"/>
      <c r="D219" s="178"/>
      <c r="E219" s="592"/>
      <c r="F219" s="138">
        <f t="shared" si="1"/>
        <v>0</v>
      </c>
    </row>
    <row r="220" spans="1:6" x14ac:dyDescent="0.25">
      <c r="A220" s="102"/>
      <c r="B220" s="13"/>
      <c r="C220" s="140" t="s">
        <v>191</v>
      </c>
      <c r="D220" s="211">
        <v>100</v>
      </c>
      <c r="E220" s="592"/>
      <c r="F220" s="523">
        <f>E220*D220</f>
        <v>0</v>
      </c>
    </row>
    <row r="221" spans="1:6" ht="25.5" x14ac:dyDescent="0.25">
      <c r="A221" s="102" t="s">
        <v>385</v>
      </c>
      <c r="B221" s="13" t="s">
        <v>308</v>
      </c>
      <c r="C221" s="140"/>
      <c r="D221" s="178"/>
      <c r="E221" s="592"/>
      <c r="F221" s="138">
        <f t="shared" si="1"/>
        <v>0</v>
      </c>
    </row>
    <row r="222" spans="1:6" x14ac:dyDescent="0.25">
      <c r="A222" s="102"/>
      <c r="B222" s="53"/>
      <c r="C222" s="140" t="s">
        <v>191</v>
      </c>
      <c r="D222" s="211">
        <v>85</v>
      </c>
      <c r="E222" s="592"/>
      <c r="F222" s="523">
        <f>E222*D222</f>
        <v>0</v>
      </c>
    </row>
    <row r="223" spans="1:6" x14ac:dyDescent="0.25">
      <c r="A223" s="102"/>
      <c r="B223" s="53"/>
      <c r="C223" s="140"/>
      <c r="D223" s="178"/>
      <c r="E223" s="592"/>
      <c r="F223" s="138"/>
    </row>
    <row r="224" spans="1:6" x14ac:dyDescent="0.25">
      <c r="A224" s="114"/>
      <c r="B224" s="12" t="s">
        <v>309</v>
      </c>
      <c r="C224" s="140"/>
      <c r="D224" s="178"/>
      <c r="E224" s="592"/>
      <c r="F224" s="514">
        <f>SUM(F218:F222)</f>
        <v>0</v>
      </c>
    </row>
    <row r="225" spans="1:6" x14ac:dyDescent="0.25">
      <c r="A225" s="102"/>
      <c r="B225" s="12"/>
      <c r="C225" s="140"/>
      <c r="D225" s="178"/>
      <c r="E225" s="592"/>
      <c r="F225" s="138">
        <f>D225*E225</f>
        <v>0</v>
      </c>
    </row>
    <row r="226" spans="1:6" x14ac:dyDescent="0.25">
      <c r="A226" s="103" t="s">
        <v>386</v>
      </c>
      <c r="B226" s="19" t="s">
        <v>310</v>
      </c>
      <c r="C226" s="20"/>
      <c r="D226" s="210"/>
      <c r="E226" s="595"/>
      <c r="F226" s="522"/>
    </row>
    <row r="227" spans="1:6" ht="89.25" x14ac:dyDescent="0.25">
      <c r="A227" s="102" t="s">
        <v>387</v>
      </c>
      <c r="B227" s="13" t="s">
        <v>311</v>
      </c>
      <c r="C227" s="140"/>
      <c r="D227" s="178"/>
      <c r="E227" s="592"/>
      <c r="F227" s="138"/>
    </row>
    <row r="228" spans="1:6" x14ac:dyDescent="0.25">
      <c r="A228" s="102"/>
      <c r="B228" s="13"/>
      <c r="C228" s="140" t="s">
        <v>191</v>
      </c>
      <c r="D228" s="211">
        <f>SUM(D218:D223)</f>
        <v>225</v>
      </c>
      <c r="E228" s="592"/>
      <c r="F228" s="523">
        <f>E228*D228</f>
        <v>0</v>
      </c>
    </row>
    <row r="229" spans="1:6" ht="51" x14ac:dyDescent="0.25">
      <c r="A229" s="102" t="s">
        <v>388</v>
      </c>
      <c r="B229" s="13" t="s">
        <v>312</v>
      </c>
      <c r="C229" s="140"/>
      <c r="D229" s="178"/>
      <c r="E229" s="592"/>
      <c r="F229" s="138">
        <f t="shared" ref="F229:F235" si="2">D229*E229</f>
        <v>0</v>
      </c>
    </row>
    <row r="230" spans="1:6" x14ac:dyDescent="0.25">
      <c r="A230" s="102"/>
      <c r="B230" s="13"/>
      <c r="C230" s="140" t="s">
        <v>281</v>
      </c>
      <c r="D230" s="211">
        <v>20</v>
      </c>
      <c r="E230" s="592"/>
      <c r="F230" s="523">
        <f>E230*D230</f>
        <v>0</v>
      </c>
    </row>
    <row r="231" spans="1:6" ht="25.5" x14ac:dyDescent="0.25">
      <c r="A231" s="102" t="s">
        <v>389</v>
      </c>
      <c r="B231" s="13" t="s">
        <v>313</v>
      </c>
      <c r="C231" s="140"/>
      <c r="D231" s="178"/>
      <c r="E231" s="592"/>
      <c r="F231" s="138">
        <f t="shared" si="2"/>
        <v>0</v>
      </c>
    </row>
    <row r="232" spans="1:6" x14ac:dyDescent="0.25">
      <c r="A232" s="102"/>
      <c r="B232" s="13"/>
      <c r="C232" s="140" t="s">
        <v>281</v>
      </c>
      <c r="D232" s="211">
        <v>1</v>
      </c>
      <c r="E232" s="592"/>
      <c r="F232" s="523">
        <f>E232*D232</f>
        <v>0</v>
      </c>
    </row>
    <row r="233" spans="1:6" ht="25.5" x14ac:dyDescent="0.25">
      <c r="A233" s="102" t="s">
        <v>390</v>
      </c>
      <c r="B233" s="13" t="s">
        <v>314</v>
      </c>
      <c r="C233" s="140"/>
      <c r="D233" s="178"/>
      <c r="E233" s="592"/>
      <c r="F233" s="138">
        <f t="shared" si="2"/>
        <v>0</v>
      </c>
    </row>
    <row r="234" spans="1:6" x14ac:dyDescent="0.25">
      <c r="A234" s="102"/>
      <c r="B234" s="3"/>
      <c r="C234" s="140" t="s">
        <v>315</v>
      </c>
      <c r="D234" s="212">
        <v>1</v>
      </c>
      <c r="E234" s="592"/>
      <c r="F234" s="523">
        <f>E234*D234</f>
        <v>0</v>
      </c>
    </row>
    <row r="235" spans="1:6" ht="25.5" x14ac:dyDescent="0.25">
      <c r="A235" s="102" t="s">
        <v>391</v>
      </c>
      <c r="B235" s="13" t="s">
        <v>316</v>
      </c>
      <c r="C235" s="140"/>
      <c r="D235" s="178"/>
      <c r="E235" s="592"/>
      <c r="F235" s="138">
        <f t="shared" si="2"/>
        <v>0</v>
      </c>
    </row>
    <row r="236" spans="1:6" x14ac:dyDescent="0.25">
      <c r="A236" s="102"/>
      <c r="B236" s="3"/>
      <c r="C236" s="140" t="s">
        <v>315</v>
      </c>
      <c r="D236" s="178">
        <v>1</v>
      </c>
      <c r="E236" s="592"/>
      <c r="F236" s="523">
        <f>E236*D236</f>
        <v>0</v>
      </c>
    </row>
    <row r="237" spans="1:6" x14ac:dyDescent="0.25">
      <c r="A237" s="102" t="s">
        <v>392</v>
      </c>
      <c r="B237" s="13" t="s">
        <v>317</v>
      </c>
      <c r="C237" s="140"/>
      <c r="D237" s="178"/>
      <c r="E237" s="592"/>
      <c r="F237" s="138">
        <f>D237*E237</f>
        <v>0</v>
      </c>
    </row>
    <row r="238" spans="1:6" x14ac:dyDescent="0.25">
      <c r="A238" s="102"/>
      <c r="B238" s="3"/>
      <c r="C238" s="140" t="s">
        <v>315</v>
      </c>
      <c r="D238" s="209">
        <v>1</v>
      </c>
      <c r="E238" s="592"/>
      <c r="F238" s="523">
        <f>E238*D238</f>
        <v>0</v>
      </c>
    </row>
    <row r="239" spans="1:6" x14ac:dyDescent="0.25">
      <c r="A239" s="115" t="s">
        <v>393</v>
      </c>
      <c r="B239" s="56" t="s">
        <v>555</v>
      </c>
      <c r="C239" s="143"/>
      <c r="D239" s="213"/>
      <c r="E239" s="596"/>
      <c r="F239" s="526"/>
    </row>
    <row r="240" spans="1:6" x14ac:dyDescent="0.25">
      <c r="A240" s="115"/>
      <c r="B240" s="56"/>
      <c r="C240" s="143" t="s">
        <v>281</v>
      </c>
      <c r="D240" s="213">
        <v>1</v>
      </c>
      <c r="E240" s="596"/>
      <c r="F240" s="523">
        <f>E240*D240</f>
        <v>0</v>
      </c>
    </row>
    <row r="241" spans="1:6" x14ac:dyDescent="0.25">
      <c r="A241" s="102"/>
      <c r="B241" s="13"/>
      <c r="C241" s="140"/>
      <c r="D241" s="178"/>
      <c r="E241" s="592"/>
      <c r="F241" s="138"/>
    </row>
    <row r="242" spans="1:6" x14ac:dyDescent="0.25">
      <c r="A242" s="114"/>
      <c r="B242" s="57" t="s">
        <v>318</v>
      </c>
      <c r="C242" s="140"/>
      <c r="D242" s="178"/>
      <c r="E242" s="592"/>
      <c r="F242" s="514">
        <f>SUM(F228:F240)</f>
        <v>0</v>
      </c>
    </row>
    <row r="243" spans="1:6" x14ac:dyDescent="0.25">
      <c r="A243" s="102"/>
      <c r="B243" s="13"/>
      <c r="C243" s="140"/>
      <c r="D243" s="178"/>
      <c r="E243" s="592"/>
      <c r="F243" s="138">
        <f>D243*E243</f>
        <v>0</v>
      </c>
    </row>
    <row r="244" spans="1:6" x14ac:dyDescent="0.25">
      <c r="A244" s="103" t="s">
        <v>394</v>
      </c>
      <c r="B244" s="25" t="s">
        <v>319</v>
      </c>
      <c r="C244" s="20"/>
      <c r="D244" s="214"/>
      <c r="E244" s="597"/>
      <c r="F244" s="522"/>
    </row>
    <row r="245" spans="1:6" ht="51" x14ac:dyDescent="0.25">
      <c r="A245" s="102" t="s">
        <v>395</v>
      </c>
      <c r="B245" s="13" t="s">
        <v>320</v>
      </c>
      <c r="C245" s="140"/>
      <c r="D245" s="178"/>
      <c r="E245" s="592"/>
      <c r="F245" s="138">
        <f t="shared" ref="F245:F249" si="3">D245*E245</f>
        <v>0</v>
      </c>
    </row>
    <row r="246" spans="1:6" x14ac:dyDescent="0.25">
      <c r="A246" s="102"/>
      <c r="B246" s="13"/>
      <c r="C246" s="140" t="s">
        <v>191</v>
      </c>
      <c r="D246" s="212">
        <v>150</v>
      </c>
      <c r="E246" s="598"/>
      <c r="F246" s="523">
        <f>E246*D246</f>
        <v>0</v>
      </c>
    </row>
    <row r="247" spans="1:6" ht="51" x14ac:dyDescent="0.25">
      <c r="A247" s="102" t="s">
        <v>396</v>
      </c>
      <c r="B247" s="13" t="s">
        <v>321</v>
      </c>
      <c r="C247" s="140"/>
      <c r="D247" s="212"/>
      <c r="E247" s="592"/>
      <c r="F247" s="138">
        <f t="shared" si="3"/>
        <v>0</v>
      </c>
    </row>
    <row r="248" spans="1:6" x14ac:dyDescent="0.25">
      <c r="A248" s="102"/>
      <c r="B248" s="13"/>
      <c r="C248" s="140" t="s">
        <v>191</v>
      </c>
      <c r="D248" s="212">
        <v>25</v>
      </c>
      <c r="E248" s="592"/>
      <c r="F248" s="523">
        <f>E248*D248</f>
        <v>0</v>
      </c>
    </row>
    <row r="249" spans="1:6" ht="25.5" x14ac:dyDescent="0.25">
      <c r="A249" s="102" t="s">
        <v>397</v>
      </c>
      <c r="B249" s="13" t="s">
        <v>322</v>
      </c>
      <c r="C249" s="140"/>
      <c r="D249" s="212"/>
      <c r="E249" s="592"/>
      <c r="F249" s="138">
        <f t="shared" si="3"/>
        <v>0</v>
      </c>
    </row>
    <row r="250" spans="1:6" x14ac:dyDescent="0.25">
      <c r="A250" s="102"/>
      <c r="B250" s="13"/>
      <c r="C250" s="140" t="s">
        <v>28</v>
      </c>
      <c r="D250" s="212">
        <v>1</v>
      </c>
      <c r="E250" s="592"/>
      <c r="F250" s="523">
        <f>E250*D250</f>
        <v>0</v>
      </c>
    </row>
    <row r="251" spans="1:6" x14ac:dyDescent="0.25">
      <c r="A251" s="102"/>
      <c r="B251" s="3"/>
      <c r="C251" s="144"/>
      <c r="D251" s="209"/>
      <c r="E251" s="599"/>
      <c r="F251" s="138"/>
    </row>
    <row r="252" spans="1:6" x14ac:dyDescent="0.25">
      <c r="A252" s="114"/>
      <c r="B252" s="57" t="s">
        <v>323</v>
      </c>
      <c r="C252" s="140"/>
      <c r="D252" s="216"/>
      <c r="E252" s="598"/>
      <c r="F252" s="524">
        <f>SUM(F246:F250)</f>
        <v>0</v>
      </c>
    </row>
    <row r="253" spans="1:6" x14ac:dyDescent="0.25">
      <c r="A253" s="102"/>
      <c r="B253" s="57"/>
      <c r="C253" s="140"/>
      <c r="D253" s="178"/>
      <c r="E253" s="592"/>
      <c r="F253" s="138">
        <f>D253*E253</f>
        <v>0</v>
      </c>
    </row>
    <row r="254" spans="1:6" x14ac:dyDescent="0.25">
      <c r="A254" s="103" t="s">
        <v>398</v>
      </c>
      <c r="B254" s="25" t="s">
        <v>324</v>
      </c>
      <c r="C254" s="20"/>
      <c r="D254" s="206"/>
      <c r="E254" s="597"/>
      <c r="F254" s="522"/>
    </row>
    <row r="255" spans="1:6" ht="29.45" customHeight="1" x14ac:dyDescent="0.25">
      <c r="A255" s="114" t="s">
        <v>399</v>
      </c>
      <c r="B255" s="3" t="s">
        <v>325</v>
      </c>
      <c r="C255" s="140"/>
      <c r="D255" s="178"/>
      <c r="E255" s="592"/>
      <c r="F255" s="138">
        <f>D255*E255</f>
        <v>0</v>
      </c>
    </row>
    <row r="256" spans="1:6" x14ac:dyDescent="0.25">
      <c r="A256" s="102"/>
      <c r="B256" s="3"/>
      <c r="C256" s="140" t="s">
        <v>315</v>
      </c>
      <c r="D256" s="178">
        <v>1</v>
      </c>
      <c r="E256" s="598"/>
      <c r="F256" s="523">
        <f>E256*D256</f>
        <v>0</v>
      </c>
    </row>
    <row r="257" spans="1:6" ht="38.25" x14ac:dyDescent="0.25">
      <c r="A257" s="114" t="s">
        <v>400</v>
      </c>
      <c r="B257" s="9" t="s">
        <v>326</v>
      </c>
      <c r="C257" s="140"/>
      <c r="D257" s="178"/>
      <c r="E257" s="598"/>
      <c r="F257" s="525">
        <f>D257*E257</f>
        <v>0</v>
      </c>
    </row>
    <row r="258" spans="1:6" x14ac:dyDescent="0.25">
      <c r="A258" s="102"/>
      <c r="B258" s="3"/>
      <c r="C258" s="140" t="s">
        <v>315</v>
      </c>
      <c r="D258" s="178">
        <v>1</v>
      </c>
      <c r="E258" s="598"/>
      <c r="F258" s="523">
        <f>E258*D258</f>
        <v>0</v>
      </c>
    </row>
    <row r="259" spans="1:6" ht="25.5" x14ac:dyDescent="0.25">
      <c r="A259" s="114" t="s">
        <v>401</v>
      </c>
      <c r="B259" s="3" t="s">
        <v>327</v>
      </c>
      <c r="C259" s="145"/>
      <c r="D259" s="178"/>
      <c r="E259" s="592"/>
      <c r="F259" s="514"/>
    </row>
    <row r="260" spans="1:6" x14ac:dyDescent="0.25">
      <c r="A260" s="102"/>
      <c r="B260" s="58"/>
      <c r="C260" s="140" t="s">
        <v>315</v>
      </c>
      <c r="D260" s="178">
        <v>1</v>
      </c>
      <c r="E260" s="592"/>
      <c r="F260" s="523">
        <f>E260*D260</f>
        <v>0</v>
      </c>
    </row>
    <row r="261" spans="1:6" x14ac:dyDescent="0.25">
      <c r="A261" s="116"/>
      <c r="B261" s="13"/>
      <c r="C261" s="140"/>
      <c r="D261" s="178"/>
      <c r="E261" s="592"/>
      <c r="F261" s="514"/>
    </row>
    <row r="262" spans="1:6" x14ac:dyDescent="0.25">
      <c r="A262" s="117"/>
      <c r="B262" s="57" t="s">
        <v>328</v>
      </c>
      <c r="C262" s="140"/>
      <c r="D262" s="178"/>
      <c r="E262" s="592"/>
      <c r="F262" s="514">
        <f>SUM(F256:F260)</f>
        <v>0</v>
      </c>
    </row>
    <row r="263" spans="1:6" x14ac:dyDescent="0.25">
      <c r="A263" s="117"/>
      <c r="B263" s="57"/>
      <c r="C263" s="140"/>
      <c r="D263" s="178"/>
      <c r="E263" s="592"/>
      <c r="F263" s="514"/>
    </row>
    <row r="264" spans="1:6" x14ac:dyDescent="0.25">
      <c r="A264" s="103" t="s">
        <v>402</v>
      </c>
      <c r="B264" s="25" t="s">
        <v>557</v>
      </c>
      <c r="C264" s="20"/>
      <c r="D264" s="206"/>
      <c r="E264" s="597"/>
      <c r="F264" s="522"/>
    </row>
    <row r="265" spans="1:6" x14ac:dyDescent="0.25">
      <c r="A265" s="114" t="s">
        <v>403</v>
      </c>
      <c r="B265" s="3" t="s">
        <v>329</v>
      </c>
      <c r="C265" s="140"/>
      <c r="D265" s="178"/>
      <c r="E265" s="598"/>
      <c r="F265" s="525"/>
    </row>
    <row r="266" spans="1:6" x14ac:dyDescent="0.25">
      <c r="A266" s="102"/>
      <c r="B266" s="3"/>
      <c r="C266" s="140" t="s">
        <v>28</v>
      </c>
      <c r="D266" s="525">
        <v>160</v>
      </c>
      <c r="E266" s="598"/>
      <c r="F266" s="523">
        <f>E266*D266</f>
        <v>0</v>
      </c>
    </row>
    <row r="267" spans="1:6" x14ac:dyDescent="0.25">
      <c r="A267" s="114" t="s">
        <v>404</v>
      </c>
      <c r="B267" s="3" t="s">
        <v>330</v>
      </c>
      <c r="C267" s="140"/>
      <c r="D267" s="525"/>
      <c r="E267" s="598"/>
      <c r="F267" s="525"/>
    </row>
    <row r="268" spans="1:6" x14ac:dyDescent="0.25">
      <c r="A268" s="102"/>
      <c r="B268" s="3"/>
      <c r="C268" s="140" t="s">
        <v>27</v>
      </c>
      <c r="D268" s="525">
        <v>810</v>
      </c>
      <c r="E268" s="598"/>
      <c r="F268" s="523">
        <f>E268*D268</f>
        <v>0</v>
      </c>
    </row>
    <row r="269" spans="1:6" x14ac:dyDescent="0.25">
      <c r="A269" s="114" t="s">
        <v>405</v>
      </c>
      <c r="B269" s="3" t="s">
        <v>331</v>
      </c>
      <c r="C269" s="140"/>
      <c r="D269" s="525"/>
      <c r="E269" s="598"/>
      <c r="F269" s="525"/>
    </row>
    <row r="270" spans="1:6" x14ac:dyDescent="0.25">
      <c r="A270" s="102"/>
      <c r="B270" s="3"/>
      <c r="C270" s="140" t="s">
        <v>8</v>
      </c>
      <c r="D270" s="525">
        <v>2</v>
      </c>
      <c r="E270" s="598"/>
      <c r="F270" s="523">
        <f>E270*D270</f>
        <v>0</v>
      </c>
    </row>
    <row r="271" spans="1:6" x14ac:dyDescent="0.25">
      <c r="A271" s="114" t="s">
        <v>406</v>
      </c>
      <c r="B271" s="3" t="s">
        <v>332</v>
      </c>
      <c r="C271" s="140"/>
      <c r="D271" s="525"/>
      <c r="E271" s="598"/>
      <c r="F271" s="525"/>
    </row>
    <row r="272" spans="1:6" x14ac:dyDescent="0.25">
      <c r="A272" s="102"/>
      <c r="B272" s="3"/>
      <c r="C272" s="140" t="s">
        <v>8</v>
      </c>
      <c r="D272" s="525">
        <v>50</v>
      </c>
      <c r="E272" s="598"/>
      <c r="F272" s="523">
        <f>E272*D272</f>
        <v>0</v>
      </c>
    </row>
    <row r="273" spans="1:6" x14ac:dyDescent="0.25">
      <c r="A273" s="117"/>
      <c r="B273" s="57"/>
      <c r="C273" s="140"/>
      <c r="D273" s="178"/>
      <c r="E273" s="174"/>
      <c r="F273" s="138"/>
    </row>
    <row r="274" spans="1:6" x14ac:dyDescent="0.25">
      <c r="A274" s="117"/>
      <c r="B274" s="57" t="s">
        <v>333</v>
      </c>
      <c r="C274" s="140"/>
      <c r="D274" s="178"/>
      <c r="E274" s="174"/>
      <c r="F274" s="514">
        <f>SUM(F266:F272)</f>
        <v>0</v>
      </c>
    </row>
    <row r="275" spans="1:6" x14ac:dyDescent="0.25">
      <c r="A275" s="117"/>
      <c r="B275" s="57"/>
      <c r="C275" s="140"/>
      <c r="D275" s="178"/>
      <c r="E275" s="174"/>
      <c r="F275" s="514"/>
    </row>
    <row r="276" spans="1:6" x14ac:dyDescent="0.25">
      <c r="A276" s="118"/>
      <c r="B276" s="19" t="s">
        <v>556</v>
      </c>
      <c r="C276" s="20"/>
      <c r="D276" s="206"/>
      <c r="E276" s="215"/>
      <c r="F276" s="517">
        <f>SUM(F162+F180+F201+F209+F214+F224+F242+F252+F262+F274)</f>
        <v>0</v>
      </c>
    </row>
    <row r="277" spans="1:6" x14ac:dyDescent="0.25">
      <c r="A277" s="117"/>
      <c r="B277" s="12"/>
      <c r="C277" s="140"/>
      <c r="D277" s="178"/>
      <c r="E277" s="177"/>
      <c r="F277" s="175"/>
    </row>
    <row r="278" spans="1:6" x14ac:dyDescent="0.25">
      <c r="A278" s="657" t="s">
        <v>558</v>
      </c>
      <c r="B278" s="655"/>
      <c r="C278" s="655"/>
      <c r="D278" s="655"/>
      <c r="E278" s="655"/>
      <c r="F278" s="655"/>
    </row>
    <row r="279" spans="1:6" x14ac:dyDescent="0.25">
      <c r="A279" s="110"/>
      <c r="B279" s="45"/>
      <c r="C279" s="48"/>
      <c r="D279" s="81"/>
      <c r="E279" s="157"/>
      <c r="F279" s="158"/>
    </row>
    <row r="280" spans="1:6" ht="25.5" x14ac:dyDescent="0.25">
      <c r="A280" s="119" t="s">
        <v>257</v>
      </c>
      <c r="B280" s="37" t="s">
        <v>623</v>
      </c>
      <c r="C280" s="572" t="s">
        <v>8</v>
      </c>
      <c r="D280" s="86">
        <v>1</v>
      </c>
      <c r="E280" s="607"/>
      <c r="F280" s="512">
        <f>E280*D280</f>
        <v>0</v>
      </c>
    </row>
    <row r="281" spans="1:6" x14ac:dyDescent="0.25">
      <c r="A281" s="120"/>
      <c r="B281" s="43"/>
      <c r="C281" s="571"/>
      <c r="D281" s="80"/>
      <c r="E281" s="603"/>
      <c r="F281" s="512"/>
    </row>
    <row r="282" spans="1:6" ht="25.5" x14ac:dyDescent="0.25">
      <c r="A282" s="120" t="s">
        <v>258</v>
      </c>
      <c r="B282" s="43" t="s">
        <v>610</v>
      </c>
      <c r="C282" s="571" t="s">
        <v>8</v>
      </c>
      <c r="D282" s="80">
        <v>1</v>
      </c>
      <c r="E282" s="603"/>
      <c r="F282" s="512">
        <f>E282*D282</f>
        <v>0</v>
      </c>
    </row>
    <row r="283" spans="1:6" x14ac:dyDescent="0.25">
      <c r="A283" s="120"/>
      <c r="B283" s="43"/>
      <c r="C283" s="571"/>
      <c r="D283" s="80"/>
      <c r="E283" s="603"/>
      <c r="F283" s="512"/>
    </row>
    <row r="284" spans="1:6" x14ac:dyDescent="0.25">
      <c r="A284" s="120" t="s">
        <v>260</v>
      </c>
      <c r="B284" s="43" t="s">
        <v>334</v>
      </c>
      <c r="C284" s="571" t="s">
        <v>8</v>
      </c>
      <c r="D284" s="80">
        <v>10</v>
      </c>
      <c r="E284" s="603"/>
      <c r="F284" s="512">
        <f>E284*D284</f>
        <v>0</v>
      </c>
    </row>
    <row r="285" spans="1:6" ht="38.25" x14ac:dyDescent="0.25">
      <c r="A285" s="120"/>
      <c r="B285" s="9" t="s">
        <v>335</v>
      </c>
      <c r="C285" s="3"/>
      <c r="D285" s="80"/>
      <c r="E285" s="162"/>
      <c r="F285" s="512"/>
    </row>
    <row r="286" spans="1:6" x14ac:dyDescent="0.25">
      <c r="A286" s="120"/>
      <c r="B286" s="9"/>
      <c r="C286" s="3"/>
      <c r="D286" s="80"/>
      <c r="E286" s="162"/>
      <c r="F286" s="512"/>
    </row>
    <row r="287" spans="1:6" ht="30.6" customHeight="1" x14ac:dyDescent="0.25">
      <c r="A287" s="120" t="s">
        <v>261</v>
      </c>
      <c r="B287" s="43" t="s">
        <v>624</v>
      </c>
      <c r="C287" s="571" t="s">
        <v>8</v>
      </c>
      <c r="D287" s="569">
        <v>1</v>
      </c>
      <c r="E287" s="162"/>
      <c r="F287" s="570">
        <f>E287*D287</f>
        <v>0</v>
      </c>
    </row>
    <row r="288" spans="1:6" ht="89.25" x14ac:dyDescent="0.25">
      <c r="A288" s="120"/>
      <c r="B288" s="9" t="s">
        <v>336</v>
      </c>
      <c r="C288" s="571"/>
      <c r="D288" s="569"/>
      <c r="E288" s="162"/>
      <c r="F288" s="512"/>
    </row>
    <row r="289" spans="1:6" ht="25.5" x14ac:dyDescent="0.25">
      <c r="A289" s="120" t="s">
        <v>262</v>
      </c>
      <c r="B289" s="43" t="s">
        <v>337</v>
      </c>
      <c r="C289" s="571" t="s">
        <v>8</v>
      </c>
      <c r="D289" s="569">
        <v>1</v>
      </c>
      <c r="E289" s="603"/>
      <c r="F289" s="570">
        <f>E289*D289</f>
        <v>0</v>
      </c>
    </row>
    <row r="290" spans="1:6" x14ac:dyDescent="0.25">
      <c r="A290" s="120"/>
      <c r="B290" s="43"/>
      <c r="C290" s="571"/>
      <c r="D290" s="80"/>
      <c r="E290" s="603"/>
      <c r="F290" s="512"/>
    </row>
    <row r="291" spans="1:6" x14ac:dyDescent="0.25">
      <c r="A291" s="120" t="s">
        <v>407</v>
      </c>
      <c r="B291" s="43" t="s">
        <v>338</v>
      </c>
      <c r="C291" s="571" t="s">
        <v>8</v>
      </c>
      <c r="D291" s="80">
        <v>2</v>
      </c>
      <c r="E291" s="603"/>
      <c r="F291" s="512">
        <f>E291*D291</f>
        <v>0</v>
      </c>
    </row>
    <row r="292" spans="1:6" ht="129" customHeight="1" x14ac:dyDescent="0.25">
      <c r="A292" s="120"/>
      <c r="B292" s="59" t="s">
        <v>746</v>
      </c>
      <c r="C292" s="3"/>
      <c r="D292" s="80"/>
      <c r="E292" s="603"/>
      <c r="F292" s="512"/>
    </row>
    <row r="293" spans="1:6" x14ac:dyDescent="0.25">
      <c r="A293" s="120"/>
      <c r="B293" s="59"/>
      <c r="C293" s="3"/>
      <c r="D293" s="80"/>
      <c r="E293" s="603"/>
      <c r="F293" s="512"/>
    </row>
    <row r="294" spans="1:6" x14ac:dyDescent="0.25">
      <c r="A294" s="120"/>
      <c r="B294" s="615" t="s">
        <v>725</v>
      </c>
      <c r="C294" s="3"/>
      <c r="D294" s="80"/>
      <c r="E294" s="603"/>
      <c r="F294" s="512"/>
    </row>
    <row r="295" spans="1:6" x14ac:dyDescent="0.25">
      <c r="A295" s="120"/>
      <c r="B295" s="615" t="s">
        <v>747</v>
      </c>
      <c r="C295" s="3"/>
      <c r="D295" s="80"/>
      <c r="E295" s="603"/>
      <c r="F295" s="512"/>
    </row>
    <row r="296" spans="1:6" x14ac:dyDescent="0.25">
      <c r="A296" s="120"/>
      <c r="B296" s="615" t="s">
        <v>748</v>
      </c>
      <c r="C296" s="3"/>
      <c r="D296" s="80"/>
      <c r="E296" s="603"/>
      <c r="F296" s="512"/>
    </row>
    <row r="297" spans="1:6" x14ac:dyDescent="0.25">
      <c r="A297" s="120"/>
      <c r="B297" s="59"/>
      <c r="C297" s="3"/>
      <c r="D297" s="80"/>
      <c r="E297" s="603"/>
      <c r="F297" s="512"/>
    </row>
    <row r="298" spans="1:6" ht="54.75" customHeight="1" x14ac:dyDescent="0.25">
      <c r="A298" s="120" t="s">
        <v>408</v>
      </c>
      <c r="B298" s="2" t="s">
        <v>749</v>
      </c>
      <c r="C298" s="571" t="s">
        <v>8</v>
      </c>
      <c r="D298" s="569">
        <v>100</v>
      </c>
      <c r="E298" s="577"/>
      <c r="F298" s="570">
        <f>E298*D298</f>
        <v>0</v>
      </c>
    </row>
    <row r="299" spans="1:6" x14ac:dyDescent="0.25">
      <c r="A299" s="120"/>
      <c r="B299" s="2"/>
      <c r="C299" s="571"/>
      <c r="D299" s="569"/>
      <c r="E299" s="577"/>
      <c r="F299" s="570"/>
    </row>
    <row r="300" spans="1:6" x14ac:dyDescent="0.25">
      <c r="A300" s="120"/>
      <c r="B300" s="615" t="s">
        <v>725</v>
      </c>
      <c r="C300" s="571"/>
      <c r="D300" s="569"/>
      <c r="E300" s="577"/>
      <c r="F300" s="570"/>
    </row>
    <row r="301" spans="1:6" x14ac:dyDescent="0.25">
      <c r="A301" s="120"/>
      <c r="B301" s="615" t="s">
        <v>747</v>
      </c>
      <c r="C301" s="571"/>
      <c r="D301" s="569"/>
      <c r="E301" s="577"/>
      <c r="F301" s="570"/>
    </row>
    <row r="302" spans="1:6" x14ac:dyDescent="0.25">
      <c r="A302" s="120"/>
      <c r="B302" s="615" t="s">
        <v>748</v>
      </c>
      <c r="C302" s="571"/>
      <c r="D302" s="569"/>
      <c r="E302" s="577"/>
      <c r="F302" s="570"/>
    </row>
    <row r="303" spans="1:6" x14ac:dyDescent="0.25">
      <c r="A303" s="120"/>
      <c r="B303" s="47"/>
      <c r="C303" s="3"/>
      <c r="D303" s="80"/>
      <c r="E303" s="603"/>
      <c r="F303" s="512"/>
    </row>
    <row r="304" spans="1:6" ht="51" x14ac:dyDescent="0.25">
      <c r="A304" s="120" t="s">
        <v>409</v>
      </c>
      <c r="B304" s="6" t="s">
        <v>750</v>
      </c>
      <c r="C304" s="3"/>
      <c r="D304" s="80"/>
      <c r="E304" s="603"/>
      <c r="F304" s="512"/>
    </row>
    <row r="305" spans="1:6" ht="25.5" x14ac:dyDescent="0.25">
      <c r="A305" s="120"/>
      <c r="B305" s="59" t="s">
        <v>410</v>
      </c>
      <c r="C305" s="3"/>
      <c r="D305" s="80"/>
      <c r="E305" s="603"/>
      <c r="F305" s="512"/>
    </row>
    <row r="306" spans="1:6" x14ac:dyDescent="0.25">
      <c r="A306" s="120"/>
      <c r="B306" s="43" t="s">
        <v>127</v>
      </c>
      <c r="C306" s="3"/>
      <c r="D306" s="80"/>
      <c r="E306" s="603"/>
      <c r="F306" s="512"/>
    </row>
    <row r="307" spans="1:6" ht="18" customHeight="1" x14ac:dyDescent="0.25">
      <c r="A307" s="120"/>
      <c r="B307" s="2" t="s">
        <v>411</v>
      </c>
      <c r="C307" s="3"/>
      <c r="D307" s="80"/>
      <c r="E307" s="603"/>
      <c r="F307" s="512"/>
    </row>
    <row r="308" spans="1:6" x14ac:dyDescent="0.25">
      <c r="A308" s="120"/>
      <c r="B308" s="9" t="s">
        <v>412</v>
      </c>
      <c r="C308" s="3"/>
      <c r="D308" s="80"/>
      <c r="E308" s="603"/>
      <c r="F308" s="512"/>
    </row>
    <row r="309" spans="1:6" ht="25.5" x14ac:dyDescent="0.25">
      <c r="A309" s="120"/>
      <c r="B309" s="3" t="s">
        <v>413</v>
      </c>
      <c r="C309" s="3"/>
      <c r="D309" s="80"/>
      <c r="E309" s="603"/>
      <c r="F309" s="512"/>
    </row>
    <row r="310" spans="1:6" ht="25.5" x14ac:dyDescent="0.25">
      <c r="A310" s="121"/>
      <c r="B310" s="3" t="s">
        <v>414</v>
      </c>
      <c r="C310" s="3"/>
      <c r="D310" s="80"/>
      <c r="E310" s="603"/>
      <c r="F310" s="512"/>
    </row>
    <row r="311" spans="1:6" ht="25.5" x14ac:dyDescent="0.25">
      <c r="A311" s="121"/>
      <c r="B311" s="3" t="s">
        <v>415</v>
      </c>
      <c r="C311" s="3"/>
      <c r="D311" s="80"/>
      <c r="E311" s="603"/>
      <c r="F311" s="512"/>
    </row>
    <row r="312" spans="1:6" ht="25.5" x14ac:dyDescent="0.25">
      <c r="A312" s="121"/>
      <c r="B312" s="3" t="s">
        <v>416</v>
      </c>
      <c r="C312" s="3"/>
      <c r="D312" s="80"/>
      <c r="E312" s="603"/>
      <c r="F312" s="512"/>
    </row>
    <row r="313" spans="1:6" x14ac:dyDescent="0.25">
      <c r="A313" s="121"/>
      <c r="B313" s="3" t="s">
        <v>417</v>
      </c>
      <c r="C313" s="3"/>
      <c r="D313" s="80"/>
      <c r="E313" s="603"/>
      <c r="F313" s="512"/>
    </row>
    <row r="314" spans="1:6" x14ac:dyDescent="0.25">
      <c r="A314" s="121"/>
      <c r="B314" s="3" t="s">
        <v>418</v>
      </c>
      <c r="C314" s="3"/>
      <c r="D314" s="80"/>
      <c r="E314" s="603"/>
      <c r="F314" s="512"/>
    </row>
    <row r="315" spans="1:6" x14ac:dyDescent="0.25">
      <c r="A315" s="121"/>
      <c r="B315" s="3" t="s">
        <v>419</v>
      </c>
      <c r="C315" s="3"/>
      <c r="D315" s="80"/>
      <c r="E315" s="603"/>
      <c r="F315" s="512"/>
    </row>
    <row r="316" spans="1:6" x14ac:dyDescent="0.25">
      <c r="A316" s="121"/>
      <c r="B316" s="3" t="s">
        <v>420</v>
      </c>
      <c r="C316" s="3"/>
      <c r="D316" s="80"/>
      <c r="E316" s="603"/>
      <c r="F316" s="512"/>
    </row>
    <row r="317" spans="1:6" ht="12" customHeight="1" x14ac:dyDescent="0.25">
      <c r="A317" s="120"/>
      <c r="B317" s="3" t="s">
        <v>421</v>
      </c>
      <c r="C317" s="3"/>
      <c r="D317" s="80"/>
      <c r="E317" s="603"/>
      <c r="F317" s="512"/>
    </row>
    <row r="318" spans="1:6" x14ac:dyDescent="0.25">
      <c r="A318" s="120"/>
      <c r="B318" s="3" t="s">
        <v>422</v>
      </c>
      <c r="C318" s="3"/>
      <c r="D318" s="80"/>
      <c r="E318" s="603"/>
      <c r="F318" s="512"/>
    </row>
    <row r="319" spans="1:6" ht="25.5" x14ac:dyDescent="0.25">
      <c r="A319" s="120"/>
      <c r="B319" s="60" t="s">
        <v>423</v>
      </c>
      <c r="C319" s="3"/>
      <c r="D319" s="80"/>
      <c r="E319" s="603"/>
      <c r="F319" s="512"/>
    </row>
    <row r="320" spans="1:6" x14ac:dyDescent="0.25">
      <c r="A320" s="111"/>
      <c r="B320" s="3" t="s">
        <v>424</v>
      </c>
      <c r="C320" s="130"/>
      <c r="D320" s="160"/>
      <c r="E320" s="604"/>
      <c r="F320" s="515"/>
    </row>
    <row r="321" spans="1:6" ht="25.5" x14ac:dyDescent="0.25">
      <c r="A321" s="111"/>
      <c r="B321" s="3" t="s">
        <v>425</v>
      </c>
      <c r="C321" s="3" t="s">
        <v>8</v>
      </c>
      <c r="D321" s="80">
        <v>1</v>
      </c>
      <c r="E321" s="603"/>
      <c r="F321" s="512">
        <f>E321*D321</f>
        <v>0</v>
      </c>
    </row>
    <row r="322" spans="1:6" x14ac:dyDescent="0.25">
      <c r="A322" s="111"/>
      <c r="B322" s="3"/>
      <c r="C322" s="3"/>
      <c r="D322" s="80"/>
      <c r="E322" s="603"/>
      <c r="F322" s="512"/>
    </row>
    <row r="323" spans="1:6" x14ac:dyDescent="0.25">
      <c r="A323" s="102" t="s">
        <v>427</v>
      </c>
      <c r="B323" s="5" t="s">
        <v>751</v>
      </c>
      <c r="C323" s="3"/>
      <c r="D323" s="80"/>
      <c r="E323" s="603"/>
      <c r="F323" s="512"/>
    </row>
    <row r="324" spans="1:6" ht="38.25" x14ac:dyDescent="0.25">
      <c r="A324" s="111"/>
      <c r="B324" s="3" t="s">
        <v>625</v>
      </c>
      <c r="C324" s="566" t="s">
        <v>28</v>
      </c>
      <c r="D324" s="567">
        <v>1</v>
      </c>
      <c r="E324" s="605"/>
      <c r="F324" s="568">
        <f>E324*D324</f>
        <v>0</v>
      </c>
    </row>
    <row r="325" spans="1:6" ht="38.25" x14ac:dyDescent="0.25">
      <c r="A325" s="111"/>
      <c r="B325" s="3" t="s">
        <v>626</v>
      </c>
      <c r="C325" s="566" t="s">
        <v>28</v>
      </c>
      <c r="D325" s="567">
        <v>2</v>
      </c>
      <c r="E325" s="605"/>
      <c r="F325" s="568">
        <f>E325*D325</f>
        <v>0</v>
      </c>
    </row>
    <row r="326" spans="1:6" x14ac:dyDescent="0.25">
      <c r="A326" s="111"/>
      <c r="B326" s="3" t="s">
        <v>627</v>
      </c>
      <c r="C326" s="4" t="s">
        <v>27</v>
      </c>
      <c r="D326" s="184">
        <v>10</v>
      </c>
      <c r="E326" s="606"/>
      <c r="F326" s="527">
        <f>E326*D326</f>
        <v>0</v>
      </c>
    </row>
    <row r="327" spans="1:6" x14ac:dyDescent="0.25">
      <c r="A327" s="111"/>
      <c r="B327" s="3" t="s">
        <v>628</v>
      </c>
      <c r="C327" s="4" t="s">
        <v>102</v>
      </c>
      <c r="D327" s="184">
        <v>30</v>
      </c>
      <c r="E327" s="606"/>
      <c r="F327" s="527">
        <f>E327*D327</f>
        <v>0</v>
      </c>
    </row>
    <row r="328" spans="1:6" ht="25.5" x14ac:dyDescent="0.25">
      <c r="A328" s="111"/>
      <c r="B328" s="3" t="s">
        <v>629</v>
      </c>
      <c r="C328" s="566" t="s">
        <v>27</v>
      </c>
      <c r="D328" s="567">
        <v>12</v>
      </c>
      <c r="E328" s="605"/>
      <c r="F328" s="568">
        <f>E328*D328</f>
        <v>0</v>
      </c>
    </row>
    <row r="329" spans="1:6" x14ac:dyDescent="0.25">
      <c r="A329" s="111"/>
      <c r="B329" s="3"/>
      <c r="C329" s="4"/>
      <c r="D329" s="184"/>
      <c r="E329" s="606"/>
      <c r="F329" s="527"/>
    </row>
    <row r="330" spans="1:6" ht="39.950000000000003" customHeight="1" x14ac:dyDescent="0.25">
      <c r="A330" s="102" t="s">
        <v>492</v>
      </c>
      <c r="B330" s="5" t="s">
        <v>428</v>
      </c>
      <c r="C330" s="101"/>
      <c r="D330" s="79"/>
      <c r="E330" s="607"/>
      <c r="F330" s="512"/>
    </row>
    <row r="331" spans="1:6" ht="51" x14ac:dyDescent="0.25">
      <c r="A331" s="111"/>
      <c r="B331" s="3" t="s">
        <v>426</v>
      </c>
      <c r="C331" s="101"/>
      <c r="D331" s="79"/>
      <c r="E331" s="607"/>
      <c r="F331" s="512"/>
    </row>
    <row r="332" spans="1:6" ht="51" x14ac:dyDescent="0.25">
      <c r="A332" s="111"/>
      <c r="B332" s="3" t="s">
        <v>164</v>
      </c>
      <c r="C332" s="101"/>
      <c r="D332" s="79"/>
      <c r="E332" s="607"/>
      <c r="F332" s="512"/>
    </row>
    <row r="333" spans="1:6" x14ac:dyDescent="0.25">
      <c r="A333" s="111"/>
      <c r="B333" s="3" t="s">
        <v>429</v>
      </c>
      <c r="C333" s="101" t="s">
        <v>36</v>
      </c>
      <c r="D333" s="79">
        <v>162</v>
      </c>
      <c r="E333" s="607"/>
      <c r="F333" s="512">
        <f>D333*E333</f>
        <v>0</v>
      </c>
    </row>
    <row r="334" spans="1:6" x14ac:dyDescent="0.25">
      <c r="A334" s="111"/>
      <c r="B334" s="3"/>
      <c r="C334" s="101"/>
      <c r="D334" s="79"/>
      <c r="E334" s="607"/>
      <c r="F334" s="512"/>
    </row>
    <row r="335" spans="1:6" x14ac:dyDescent="0.25">
      <c r="A335" s="102" t="s">
        <v>630</v>
      </c>
      <c r="B335" s="6" t="s">
        <v>493</v>
      </c>
      <c r="C335" s="101"/>
      <c r="D335" s="79"/>
      <c r="E335" s="607"/>
      <c r="F335" s="512"/>
    </row>
    <row r="336" spans="1:6" x14ac:dyDescent="0.25">
      <c r="A336" s="111"/>
      <c r="B336" s="59" t="s">
        <v>494</v>
      </c>
      <c r="C336" s="101"/>
      <c r="D336" s="79"/>
      <c r="E336" s="607"/>
      <c r="F336" s="512"/>
    </row>
    <row r="337" spans="1:6" ht="25.5" x14ac:dyDescent="0.25">
      <c r="A337" s="111"/>
      <c r="B337" s="3" t="s">
        <v>496</v>
      </c>
      <c r="C337" s="101"/>
      <c r="D337" s="79"/>
      <c r="E337" s="607"/>
      <c r="F337" s="512"/>
    </row>
    <row r="338" spans="1:6" x14ac:dyDescent="0.25">
      <c r="A338" s="111"/>
      <c r="B338" s="3" t="s">
        <v>495</v>
      </c>
      <c r="C338" s="101" t="s">
        <v>69</v>
      </c>
      <c r="D338" s="79">
        <v>1</v>
      </c>
      <c r="E338" s="607"/>
      <c r="F338" s="512">
        <f>E338*D338</f>
        <v>0</v>
      </c>
    </row>
    <row r="339" spans="1:6" x14ac:dyDescent="0.25">
      <c r="A339" s="111"/>
      <c r="B339" s="3"/>
      <c r="C339" s="131"/>
      <c r="D339" s="79"/>
      <c r="E339" s="79"/>
      <c r="F339" s="512"/>
    </row>
    <row r="340" spans="1:6" x14ac:dyDescent="0.25">
      <c r="A340" s="111"/>
      <c r="B340" s="15"/>
      <c r="C340" s="130"/>
      <c r="D340" s="160"/>
      <c r="E340" s="161"/>
      <c r="F340" s="515"/>
    </row>
    <row r="341" spans="1:6" x14ac:dyDescent="0.25">
      <c r="A341" s="104"/>
      <c r="B341" s="650" t="s">
        <v>430</v>
      </c>
      <c r="C341" s="651"/>
      <c r="D341" s="167"/>
      <c r="E341" s="168"/>
      <c r="F341" s="517">
        <f>SUM(F280:F338)</f>
        <v>0</v>
      </c>
    </row>
    <row r="342" spans="1:6" x14ac:dyDescent="0.25">
      <c r="A342" s="111"/>
      <c r="B342" s="15"/>
      <c r="C342" s="130"/>
      <c r="D342" s="160"/>
      <c r="E342" s="161"/>
      <c r="F342" s="83"/>
    </row>
    <row r="343" spans="1:6" x14ac:dyDescent="0.25">
      <c r="A343" s="657" t="s">
        <v>559</v>
      </c>
      <c r="B343" s="655"/>
      <c r="C343" s="655"/>
      <c r="D343" s="655"/>
      <c r="E343" s="655"/>
      <c r="F343" s="655"/>
    </row>
    <row r="344" spans="1:6" x14ac:dyDescent="0.25">
      <c r="A344" s="111"/>
      <c r="B344" s="15"/>
      <c r="C344" s="130"/>
      <c r="D344" s="160"/>
      <c r="E344" s="161"/>
      <c r="F344" s="83"/>
    </row>
    <row r="345" spans="1:6" x14ac:dyDescent="0.25">
      <c r="A345" s="122" t="s">
        <v>366</v>
      </c>
      <c r="B345" s="44" t="s">
        <v>0</v>
      </c>
      <c r="C345" s="26"/>
      <c r="D345" s="27"/>
      <c r="E345" s="28"/>
      <c r="F345" s="179"/>
    </row>
    <row r="346" spans="1:6" x14ac:dyDescent="0.25">
      <c r="A346" s="123" t="s">
        <v>512</v>
      </c>
      <c r="B346" s="37" t="s">
        <v>137</v>
      </c>
      <c r="C346" s="16"/>
      <c r="D346" s="17"/>
      <c r="E346" s="600"/>
      <c r="F346" s="180"/>
    </row>
    <row r="347" spans="1:6" ht="38.25" x14ac:dyDescent="0.25">
      <c r="A347" s="123"/>
      <c r="B347" s="35" t="s">
        <v>138</v>
      </c>
      <c r="C347" s="16"/>
      <c r="D347" s="17"/>
      <c r="E347" s="600"/>
      <c r="F347" s="180"/>
    </row>
    <row r="348" spans="1:6" x14ac:dyDescent="0.25">
      <c r="A348" s="123"/>
      <c r="B348" s="35" t="s">
        <v>139</v>
      </c>
      <c r="C348" s="36" t="s">
        <v>27</v>
      </c>
      <c r="D348" s="565">
        <v>200</v>
      </c>
      <c r="E348" s="600"/>
      <c r="F348" s="528">
        <f>D348*E348</f>
        <v>0</v>
      </c>
    </row>
    <row r="349" spans="1:6" x14ac:dyDescent="0.25">
      <c r="A349" s="123" t="s">
        <v>512</v>
      </c>
      <c r="B349" s="37" t="s">
        <v>188</v>
      </c>
      <c r="C349" s="36"/>
      <c r="D349" s="565"/>
      <c r="E349" s="600"/>
      <c r="F349" s="529"/>
    </row>
    <row r="350" spans="1:6" ht="63.75" x14ac:dyDescent="0.25">
      <c r="A350" s="123"/>
      <c r="B350" s="35" t="s">
        <v>189</v>
      </c>
      <c r="C350" s="36"/>
      <c r="D350" s="565"/>
      <c r="E350" s="600"/>
      <c r="F350" s="529"/>
    </row>
    <row r="351" spans="1:6" x14ac:dyDescent="0.25">
      <c r="A351" s="123"/>
      <c r="B351" s="35" t="s">
        <v>190</v>
      </c>
      <c r="C351" s="36" t="s">
        <v>191</v>
      </c>
      <c r="D351" s="565">
        <v>40</v>
      </c>
      <c r="E351" s="600"/>
      <c r="F351" s="528">
        <f>D351*E351</f>
        <v>0</v>
      </c>
    </row>
    <row r="352" spans="1:6" x14ac:dyDescent="0.25">
      <c r="A352" s="123"/>
      <c r="B352" s="37" t="s">
        <v>192</v>
      </c>
      <c r="C352" s="146"/>
      <c r="D352" s="217"/>
      <c r="E352" s="600"/>
      <c r="F352" s="528">
        <f>SUM(F348:F351)</f>
        <v>0</v>
      </c>
    </row>
    <row r="353" spans="1:6" x14ac:dyDescent="0.25">
      <c r="A353" s="123"/>
      <c r="B353" s="37"/>
      <c r="C353" s="146"/>
      <c r="D353" s="217"/>
      <c r="E353" s="600"/>
      <c r="F353" s="529"/>
    </row>
    <row r="354" spans="1:6" x14ac:dyDescent="0.25">
      <c r="A354" s="122" t="s">
        <v>433</v>
      </c>
      <c r="B354" s="44" t="s">
        <v>94</v>
      </c>
      <c r="C354" s="147"/>
      <c r="D354" s="181"/>
      <c r="E354" s="601"/>
      <c r="F354" s="530"/>
    </row>
    <row r="355" spans="1:6" x14ac:dyDescent="0.25">
      <c r="A355" s="123"/>
      <c r="B355" s="35"/>
      <c r="C355" s="16"/>
      <c r="D355" s="17"/>
      <c r="E355" s="600"/>
      <c r="F355" s="529"/>
    </row>
    <row r="356" spans="1:6" x14ac:dyDescent="0.25">
      <c r="A356" s="123" t="s">
        <v>514</v>
      </c>
      <c r="B356" s="37" t="s">
        <v>140</v>
      </c>
      <c r="C356" s="16"/>
      <c r="D356" s="17"/>
      <c r="E356" s="600"/>
      <c r="F356" s="529"/>
    </row>
    <row r="357" spans="1:6" ht="80.099999999999994" customHeight="1" x14ac:dyDescent="0.25">
      <c r="A357" s="123"/>
      <c r="B357" s="35" t="s">
        <v>141</v>
      </c>
      <c r="C357" s="16"/>
      <c r="D357" s="17"/>
      <c r="E357" s="600"/>
      <c r="F357" s="529"/>
    </row>
    <row r="358" spans="1:6" x14ac:dyDescent="0.25">
      <c r="A358" s="123"/>
      <c r="B358" s="35" t="s">
        <v>142</v>
      </c>
      <c r="C358" s="563" t="s">
        <v>28</v>
      </c>
      <c r="D358" s="564">
        <v>75</v>
      </c>
      <c r="E358" s="600"/>
      <c r="F358" s="528">
        <f>D358*E358</f>
        <v>0</v>
      </c>
    </row>
    <row r="359" spans="1:6" ht="25.5" x14ac:dyDescent="0.25">
      <c r="A359" s="123" t="s">
        <v>560</v>
      </c>
      <c r="B359" s="37" t="s">
        <v>143</v>
      </c>
      <c r="C359" s="16"/>
      <c r="D359" s="17"/>
      <c r="E359" s="600"/>
      <c r="F359" s="529"/>
    </row>
    <row r="360" spans="1:6" ht="127.5" x14ac:dyDescent="0.25">
      <c r="A360" s="123"/>
      <c r="B360" s="35" t="s">
        <v>144</v>
      </c>
      <c r="C360" s="16"/>
      <c r="D360" s="17"/>
      <c r="E360" s="600"/>
      <c r="F360" s="529"/>
    </row>
    <row r="361" spans="1:6" ht="15" customHeight="1" x14ac:dyDescent="0.25">
      <c r="A361" s="123"/>
      <c r="B361" s="35" t="s">
        <v>145</v>
      </c>
      <c r="C361" s="16" t="s">
        <v>27</v>
      </c>
      <c r="D361" s="17">
        <v>250</v>
      </c>
      <c r="E361" s="600"/>
      <c r="F361" s="528">
        <f>D361*E361</f>
        <v>0</v>
      </c>
    </row>
    <row r="362" spans="1:6" x14ac:dyDescent="0.25">
      <c r="A362" s="123"/>
      <c r="B362" s="37" t="s">
        <v>193</v>
      </c>
      <c r="C362" s="146"/>
      <c r="D362" s="217"/>
      <c r="E362" s="600"/>
      <c r="F362" s="528">
        <f>SUM(F358:F361)</f>
        <v>0</v>
      </c>
    </row>
    <row r="363" spans="1:6" x14ac:dyDescent="0.25">
      <c r="A363" s="123"/>
      <c r="B363" s="37"/>
      <c r="C363" s="146"/>
      <c r="D363" s="217"/>
      <c r="E363" s="600"/>
      <c r="F363" s="528"/>
    </row>
    <row r="364" spans="1:6" x14ac:dyDescent="0.25">
      <c r="A364" s="122" t="s">
        <v>434</v>
      </c>
      <c r="B364" s="44" t="s">
        <v>194</v>
      </c>
      <c r="C364" s="147"/>
      <c r="D364" s="181"/>
      <c r="E364" s="601"/>
      <c r="F364" s="531"/>
    </row>
    <row r="365" spans="1:6" x14ac:dyDescent="0.25">
      <c r="A365" s="123"/>
      <c r="B365" s="37"/>
      <c r="C365" s="16"/>
      <c r="D365" s="17"/>
      <c r="E365" s="600"/>
      <c r="F365" s="529"/>
    </row>
    <row r="366" spans="1:6" x14ac:dyDescent="0.25">
      <c r="A366" s="123" t="s">
        <v>522</v>
      </c>
      <c r="B366" s="37" t="s">
        <v>147</v>
      </c>
      <c r="C366" s="16"/>
      <c r="D366" s="17"/>
      <c r="E366" s="600"/>
      <c r="F366" s="529"/>
    </row>
    <row r="367" spans="1:6" ht="204" x14ac:dyDescent="0.25">
      <c r="A367" s="123"/>
      <c r="B367" s="35" t="s">
        <v>148</v>
      </c>
      <c r="C367" s="16"/>
      <c r="D367" s="17"/>
      <c r="E367" s="600"/>
      <c r="F367" s="529"/>
    </row>
    <row r="368" spans="1:6" x14ac:dyDescent="0.25">
      <c r="A368" s="123"/>
      <c r="B368" s="35" t="s">
        <v>149</v>
      </c>
      <c r="C368" s="16"/>
      <c r="D368" s="17"/>
      <c r="E368" s="600"/>
      <c r="F368" s="529"/>
    </row>
    <row r="369" spans="1:6" x14ac:dyDescent="0.25">
      <c r="A369" s="123"/>
      <c r="B369" s="35" t="s">
        <v>150</v>
      </c>
      <c r="C369" s="16" t="s">
        <v>28</v>
      </c>
      <c r="D369" s="17">
        <v>75</v>
      </c>
      <c r="E369" s="600"/>
      <c r="F369" s="528">
        <f>D369*E369</f>
        <v>0</v>
      </c>
    </row>
    <row r="370" spans="1:6" ht="25.5" x14ac:dyDescent="0.25">
      <c r="A370" s="123" t="s">
        <v>523</v>
      </c>
      <c r="B370" s="37" t="s">
        <v>152</v>
      </c>
      <c r="C370" s="16"/>
      <c r="D370" s="17"/>
      <c r="E370" s="600"/>
      <c r="F370" s="529"/>
    </row>
    <row r="371" spans="1:6" ht="63.95" customHeight="1" x14ac:dyDescent="0.25">
      <c r="A371" s="123"/>
      <c r="B371" s="46" t="s">
        <v>153</v>
      </c>
      <c r="C371" s="16"/>
      <c r="D371" s="17"/>
      <c r="E371" s="600"/>
      <c r="F371" s="529"/>
    </row>
    <row r="372" spans="1:6" x14ac:dyDescent="0.25">
      <c r="A372" s="123"/>
      <c r="B372" s="35" t="s">
        <v>154</v>
      </c>
      <c r="C372" s="16" t="s">
        <v>27</v>
      </c>
      <c r="D372" s="17">
        <v>200</v>
      </c>
      <c r="E372" s="600"/>
      <c r="F372" s="528">
        <f>D372*E372</f>
        <v>0</v>
      </c>
    </row>
    <row r="373" spans="1:6" x14ac:dyDescent="0.25">
      <c r="A373" s="120" t="s">
        <v>524</v>
      </c>
      <c r="B373" s="43" t="s">
        <v>196</v>
      </c>
      <c r="C373" s="148"/>
      <c r="D373" s="101"/>
      <c r="E373" s="602"/>
      <c r="F373" s="528"/>
    </row>
    <row r="374" spans="1:6" ht="38.25" x14ac:dyDescent="0.25">
      <c r="A374" s="120"/>
      <c r="B374" s="9" t="s">
        <v>180</v>
      </c>
      <c r="C374" s="101"/>
      <c r="D374" s="149"/>
      <c r="E374" s="602"/>
      <c r="F374" s="528"/>
    </row>
    <row r="375" spans="1:6" x14ac:dyDescent="0.25">
      <c r="A375" s="120"/>
      <c r="B375" s="9" t="s">
        <v>181</v>
      </c>
      <c r="C375" s="101"/>
      <c r="D375" s="149"/>
      <c r="E375" s="602"/>
      <c r="F375" s="528"/>
    </row>
    <row r="376" spans="1:6" x14ac:dyDescent="0.25">
      <c r="A376" s="120"/>
      <c r="B376" s="9" t="s">
        <v>155</v>
      </c>
      <c r="C376" s="149" t="s">
        <v>8</v>
      </c>
      <c r="D376" s="149">
        <v>14</v>
      </c>
      <c r="E376" s="602"/>
      <c r="F376" s="528">
        <f>E376*D376</f>
        <v>0</v>
      </c>
    </row>
    <row r="377" spans="1:6" x14ac:dyDescent="0.25">
      <c r="A377" s="120"/>
      <c r="B377" s="9" t="s">
        <v>156</v>
      </c>
      <c r="C377" s="149" t="s">
        <v>36</v>
      </c>
      <c r="D377" s="149">
        <v>40</v>
      </c>
      <c r="E377" s="602"/>
      <c r="F377" s="528">
        <f>E377*D377</f>
        <v>0</v>
      </c>
    </row>
    <row r="378" spans="1:6" x14ac:dyDescent="0.25">
      <c r="A378" s="123"/>
      <c r="B378" s="16"/>
      <c r="C378" s="16"/>
      <c r="D378" s="17"/>
      <c r="E378" s="182"/>
      <c r="F378" s="528"/>
    </row>
    <row r="379" spans="1:6" x14ac:dyDescent="0.25">
      <c r="A379" s="123"/>
      <c r="B379" s="37" t="s">
        <v>197</v>
      </c>
      <c r="C379" s="146"/>
      <c r="D379" s="217"/>
      <c r="E379" s="182"/>
      <c r="F379" s="528">
        <f>SUM(F369:F377)</f>
        <v>0</v>
      </c>
    </row>
    <row r="380" spans="1:6" x14ac:dyDescent="0.25">
      <c r="A380" s="123"/>
      <c r="B380" s="37"/>
      <c r="C380" s="16"/>
      <c r="D380" s="17"/>
      <c r="E380" s="182"/>
      <c r="F380" s="528"/>
    </row>
    <row r="381" spans="1:6" x14ac:dyDescent="0.25">
      <c r="A381" s="123"/>
      <c r="B381" s="647" t="s">
        <v>198</v>
      </c>
      <c r="C381" s="647"/>
      <c r="D381" s="647"/>
      <c r="E381" s="647"/>
      <c r="F381" s="528"/>
    </row>
    <row r="382" spans="1:6" x14ac:dyDescent="0.25">
      <c r="A382" s="123"/>
      <c r="B382" s="37" t="s">
        <v>0</v>
      </c>
      <c r="C382" s="16"/>
      <c r="D382" s="17"/>
      <c r="E382" s="182"/>
      <c r="F382" s="528">
        <f>F352</f>
        <v>0</v>
      </c>
    </row>
    <row r="383" spans="1:6" x14ac:dyDescent="0.25">
      <c r="A383" s="123"/>
      <c r="B383" s="37" t="s">
        <v>94</v>
      </c>
      <c r="C383" s="16"/>
      <c r="D383" s="17"/>
      <c r="E383" s="182"/>
      <c r="F383" s="528">
        <f>F362</f>
        <v>0</v>
      </c>
    </row>
    <row r="384" spans="1:6" x14ac:dyDescent="0.25">
      <c r="A384" s="123"/>
      <c r="B384" s="37" t="s">
        <v>194</v>
      </c>
      <c r="C384" s="16"/>
      <c r="D384" s="17"/>
      <c r="E384" s="182"/>
      <c r="F384" s="528">
        <f>F379</f>
        <v>0</v>
      </c>
    </row>
    <row r="385" spans="1:7" ht="15.75" x14ac:dyDescent="0.25">
      <c r="A385" s="123"/>
      <c r="B385" s="61"/>
      <c r="C385" s="16"/>
      <c r="D385" s="17"/>
      <c r="E385" s="182"/>
      <c r="F385" s="528"/>
    </row>
    <row r="386" spans="1:7" x14ac:dyDescent="0.25">
      <c r="A386" s="122"/>
      <c r="B386" s="44" t="s">
        <v>432</v>
      </c>
      <c r="C386" s="150"/>
      <c r="D386" s="181"/>
      <c r="E386" s="218"/>
      <c r="F386" s="531">
        <f>SUM(F382:F384)</f>
        <v>0</v>
      </c>
    </row>
    <row r="387" spans="1:7" ht="15.75" thickBot="1" x14ac:dyDescent="0.3">
      <c r="A387" s="110"/>
      <c r="F387" s="76"/>
    </row>
    <row r="388" spans="1:7" x14ac:dyDescent="0.25">
      <c r="A388" s="639" t="s">
        <v>198</v>
      </c>
      <c r="B388" s="640"/>
      <c r="C388" s="658" t="s">
        <v>208</v>
      </c>
      <c r="D388" s="659"/>
      <c r="F388" s="76"/>
    </row>
    <row r="389" spans="1:7" x14ac:dyDescent="0.25">
      <c r="A389" s="124">
        <v>1</v>
      </c>
      <c r="B389" s="64" t="s">
        <v>94</v>
      </c>
      <c r="C389" s="661">
        <f>F20</f>
        <v>0</v>
      </c>
      <c r="D389" s="662"/>
      <c r="F389" s="76"/>
    </row>
    <row r="390" spans="1:7" x14ac:dyDescent="0.25">
      <c r="A390" s="124">
        <v>2</v>
      </c>
      <c r="B390" s="64" t="s">
        <v>234</v>
      </c>
      <c r="C390" s="661">
        <f>F81</f>
        <v>0</v>
      </c>
      <c r="D390" s="662"/>
      <c r="F390" s="76"/>
    </row>
    <row r="391" spans="1:7" x14ac:dyDescent="0.25">
      <c r="A391" s="124">
        <v>3</v>
      </c>
      <c r="B391" s="23" t="s">
        <v>340</v>
      </c>
      <c r="C391" s="661">
        <f>F131</f>
        <v>0</v>
      </c>
      <c r="D391" s="662"/>
      <c r="F391" s="76"/>
    </row>
    <row r="392" spans="1:7" x14ac:dyDescent="0.25">
      <c r="A392" s="124">
        <v>4</v>
      </c>
      <c r="B392" s="23" t="s">
        <v>348</v>
      </c>
      <c r="C392" s="661">
        <f>F155</f>
        <v>0</v>
      </c>
      <c r="D392" s="662"/>
      <c r="F392" s="76"/>
    </row>
    <row r="393" spans="1:7" x14ac:dyDescent="0.25">
      <c r="A393" s="124">
        <v>5</v>
      </c>
      <c r="B393" s="64" t="s">
        <v>594</v>
      </c>
      <c r="C393" s="661">
        <f>F276</f>
        <v>0</v>
      </c>
      <c r="D393" s="662"/>
      <c r="F393" s="76"/>
    </row>
    <row r="394" spans="1:7" x14ac:dyDescent="0.25">
      <c r="A394" s="124">
        <v>6</v>
      </c>
      <c r="B394" s="64" t="s">
        <v>431</v>
      </c>
      <c r="C394" s="661">
        <f>F341</f>
        <v>0</v>
      </c>
      <c r="D394" s="662"/>
      <c r="F394" s="76"/>
    </row>
    <row r="395" spans="1:7" x14ac:dyDescent="0.25">
      <c r="A395" s="124">
        <v>7</v>
      </c>
      <c r="B395" s="64" t="s">
        <v>432</v>
      </c>
      <c r="C395" s="661">
        <f>F386</f>
        <v>0</v>
      </c>
      <c r="D395" s="662"/>
      <c r="F395" s="76"/>
    </row>
    <row r="396" spans="1:7" x14ac:dyDescent="0.25">
      <c r="A396" s="125"/>
      <c r="B396" s="65" t="s">
        <v>160</v>
      </c>
      <c r="C396" s="663">
        <f>SUM(C389:C395)</f>
        <v>0</v>
      </c>
      <c r="D396" s="662">
        <f t="shared" ref="D396" si="4">SUM(D392:D394)</f>
        <v>0</v>
      </c>
      <c r="F396" s="76"/>
    </row>
    <row r="397" spans="1:7" x14ac:dyDescent="0.25">
      <c r="A397" s="126"/>
      <c r="B397" s="66" t="s">
        <v>199</v>
      </c>
      <c r="C397" s="664">
        <f>C396*25%</f>
        <v>0</v>
      </c>
      <c r="D397" s="662"/>
      <c r="F397" s="76"/>
    </row>
    <row r="398" spans="1:7" ht="15.75" thickBot="1" x14ac:dyDescent="0.3">
      <c r="A398" s="127"/>
      <c r="B398" s="67" t="s">
        <v>160</v>
      </c>
      <c r="C398" s="665">
        <f>C396*1.25</f>
        <v>0</v>
      </c>
      <c r="D398" s="666"/>
      <c r="F398" s="76"/>
    </row>
    <row r="399" spans="1:7" x14ac:dyDescent="0.25">
      <c r="A399" s="110"/>
      <c r="F399" s="76"/>
      <c r="G399" s="10"/>
    </row>
    <row r="400" spans="1:7" x14ac:dyDescent="0.25">
      <c r="A400" s="110"/>
      <c r="F400" s="76"/>
      <c r="G400" s="10"/>
    </row>
    <row r="401" spans="1:7" x14ac:dyDescent="0.25">
      <c r="A401" s="110"/>
      <c r="F401" s="76"/>
      <c r="G401" s="10"/>
    </row>
    <row r="402" spans="1:7" x14ac:dyDescent="0.25">
      <c r="A402" s="110"/>
      <c r="F402" s="76"/>
      <c r="G402" s="10"/>
    </row>
    <row r="403" spans="1:7" x14ac:dyDescent="0.25">
      <c r="A403" s="110"/>
      <c r="F403" s="76"/>
      <c r="G403" s="10"/>
    </row>
    <row r="404" spans="1:7" x14ac:dyDescent="0.25">
      <c r="A404" s="110"/>
      <c r="F404" s="76"/>
      <c r="G404" s="10"/>
    </row>
    <row r="405" spans="1:7" x14ac:dyDescent="0.25">
      <c r="A405" s="110"/>
      <c r="F405" s="76"/>
      <c r="G405" s="10"/>
    </row>
    <row r="406" spans="1:7" x14ac:dyDescent="0.25">
      <c r="A406" s="110"/>
      <c r="F406" s="76"/>
      <c r="G406" s="10"/>
    </row>
    <row r="407" spans="1:7" x14ac:dyDescent="0.25">
      <c r="A407" s="110"/>
      <c r="F407" s="76"/>
      <c r="G407" s="10"/>
    </row>
    <row r="408" spans="1:7" x14ac:dyDescent="0.25">
      <c r="A408" s="110"/>
      <c r="F408" s="76"/>
      <c r="G408" s="10"/>
    </row>
    <row r="409" spans="1:7" x14ac:dyDescent="0.25">
      <c r="A409" s="110"/>
      <c r="F409" s="76"/>
      <c r="G409" s="10"/>
    </row>
    <row r="410" spans="1:7" x14ac:dyDescent="0.25">
      <c r="A410" s="110"/>
      <c r="F410" s="76"/>
      <c r="G410" s="10"/>
    </row>
    <row r="411" spans="1:7" x14ac:dyDescent="0.25">
      <c r="A411" s="110"/>
      <c r="F411" s="76"/>
      <c r="G411" s="10"/>
    </row>
    <row r="412" spans="1:7" x14ac:dyDescent="0.25">
      <c r="A412" s="110"/>
      <c r="F412" s="76"/>
      <c r="G412" s="10"/>
    </row>
    <row r="413" spans="1:7" x14ac:dyDescent="0.25">
      <c r="A413" s="110"/>
      <c r="F413" s="76"/>
      <c r="G413" s="10"/>
    </row>
    <row r="414" spans="1:7" x14ac:dyDescent="0.25">
      <c r="A414" s="110"/>
      <c r="F414" s="76"/>
      <c r="G414" s="10"/>
    </row>
    <row r="415" spans="1:7" x14ac:dyDescent="0.25">
      <c r="A415" s="110"/>
      <c r="F415" s="76"/>
      <c r="G415" s="10"/>
    </row>
    <row r="416" spans="1:7" x14ac:dyDescent="0.25">
      <c r="A416" s="110"/>
      <c r="F416" s="76"/>
      <c r="G416" s="10"/>
    </row>
    <row r="417" spans="1:7" x14ac:dyDescent="0.25">
      <c r="A417" s="110"/>
      <c r="F417" s="76"/>
      <c r="G417" s="10"/>
    </row>
    <row r="418" spans="1:7" x14ac:dyDescent="0.25">
      <c r="A418" s="110"/>
      <c r="F418" s="76"/>
      <c r="G418" s="10"/>
    </row>
    <row r="419" spans="1:7" x14ac:dyDescent="0.25">
      <c r="A419" s="110"/>
      <c r="F419" s="76"/>
      <c r="G419" s="10"/>
    </row>
    <row r="420" spans="1:7" x14ac:dyDescent="0.25">
      <c r="A420" s="110"/>
      <c r="F420" s="76"/>
      <c r="G420" s="10"/>
    </row>
    <row r="421" spans="1:7" x14ac:dyDescent="0.25">
      <c r="A421" s="110"/>
      <c r="F421" s="76"/>
      <c r="G421" s="10"/>
    </row>
    <row r="422" spans="1:7" x14ac:dyDescent="0.25">
      <c r="A422" s="110"/>
      <c r="F422" s="76"/>
      <c r="G422" s="10"/>
    </row>
    <row r="423" spans="1:7" x14ac:dyDescent="0.25">
      <c r="A423" s="110"/>
      <c r="F423" s="76"/>
      <c r="G423" s="10"/>
    </row>
    <row r="424" spans="1:7" x14ac:dyDescent="0.25">
      <c r="A424" s="110"/>
      <c r="F424" s="76"/>
      <c r="G424" s="10"/>
    </row>
    <row r="425" spans="1:7" x14ac:dyDescent="0.25">
      <c r="A425" s="110"/>
      <c r="F425" s="76"/>
      <c r="G425" s="10"/>
    </row>
    <row r="426" spans="1:7" x14ac:dyDescent="0.25">
      <c r="A426" s="110"/>
      <c r="F426" s="76"/>
      <c r="G426" s="10"/>
    </row>
    <row r="427" spans="1:7" x14ac:dyDescent="0.25">
      <c r="A427" s="110"/>
      <c r="F427" s="76"/>
      <c r="G427" s="10"/>
    </row>
    <row r="428" spans="1:7" x14ac:dyDescent="0.25">
      <c r="A428" s="110"/>
      <c r="F428" s="76"/>
      <c r="G428" s="10"/>
    </row>
    <row r="429" spans="1:7" x14ac:dyDescent="0.25">
      <c r="A429" s="110"/>
      <c r="F429" s="76"/>
      <c r="G429" s="10"/>
    </row>
    <row r="430" spans="1:7" x14ac:dyDescent="0.25">
      <c r="A430" s="110"/>
      <c r="F430" s="76"/>
      <c r="G430" s="10"/>
    </row>
    <row r="431" spans="1:7" x14ac:dyDescent="0.25">
      <c r="A431" s="110"/>
      <c r="F431" s="76"/>
      <c r="G431" s="10"/>
    </row>
    <row r="432" spans="1:7" x14ac:dyDescent="0.25">
      <c r="A432" s="110"/>
      <c r="F432" s="76"/>
      <c r="G432" s="10"/>
    </row>
    <row r="433" spans="1:7" x14ac:dyDescent="0.25">
      <c r="A433" s="110"/>
      <c r="F433" s="76"/>
      <c r="G433" s="10"/>
    </row>
    <row r="434" spans="1:7" x14ac:dyDescent="0.25">
      <c r="A434" s="110"/>
      <c r="F434" s="76"/>
      <c r="G434" s="10"/>
    </row>
    <row r="435" spans="1:7" x14ac:dyDescent="0.25">
      <c r="A435" s="110"/>
      <c r="F435" s="76"/>
      <c r="G435" s="10"/>
    </row>
    <row r="436" spans="1:7" x14ac:dyDescent="0.25">
      <c r="A436" s="110"/>
      <c r="F436" s="76"/>
      <c r="G436" s="10"/>
    </row>
    <row r="437" spans="1:7" x14ac:dyDescent="0.25">
      <c r="A437" s="110"/>
      <c r="F437" s="76"/>
      <c r="G437" s="10"/>
    </row>
    <row r="438" spans="1:7" x14ac:dyDescent="0.25">
      <c r="A438" s="110"/>
      <c r="F438" s="76"/>
      <c r="G438" s="10"/>
    </row>
    <row r="439" spans="1:7" x14ac:dyDescent="0.25">
      <c r="A439" s="110"/>
      <c r="F439" s="76"/>
      <c r="G439" s="10"/>
    </row>
    <row r="440" spans="1:7" x14ac:dyDescent="0.25">
      <c r="A440" s="110"/>
      <c r="F440" s="76"/>
      <c r="G440" s="10"/>
    </row>
    <row r="441" spans="1:7" x14ac:dyDescent="0.25">
      <c r="A441" s="110"/>
      <c r="F441" s="76"/>
      <c r="G441" s="10"/>
    </row>
    <row r="442" spans="1:7" x14ac:dyDescent="0.25">
      <c r="A442" s="110"/>
      <c r="F442" s="76"/>
      <c r="G442" s="10"/>
    </row>
    <row r="443" spans="1:7" x14ac:dyDescent="0.25">
      <c r="A443" s="110"/>
      <c r="F443" s="76"/>
      <c r="G443" s="10"/>
    </row>
    <row r="444" spans="1:7" x14ac:dyDescent="0.25">
      <c r="A444" s="110"/>
      <c r="F444" s="76"/>
      <c r="G444" s="10"/>
    </row>
    <row r="445" spans="1:7" x14ac:dyDescent="0.25">
      <c r="A445" s="110"/>
      <c r="F445" s="76"/>
      <c r="G445" s="10"/>
    </row>
    <row r="446" spans="1:7" x14ac:dyDescent="0.25">
      <c r="A446" s="110"/>
      <c r="F446" s="76"/>
      <c r="G446" s="10"/>
    </row>
    <row r="447" spans="1:7" x14ac:dyDescent="0.25">
      <c r="A447" s="110"/>
      <c r="F447" s="76"/>
      <c r="G447" s="10"/>
    </row>
    <row r="448" spans="1:7" x14ac:dyDescent="0.25">
      <c r="A448" s="110"/>
      <c r="F448" s="76"/>
      <c r="G448" s="10"/>
    </row>
    <row r="449" spans="1:7" x14ac:dyDescent="0.25">
      <c r="A449" s="110"/>
      <c r="F449" s="76"/>
      <c r="G449" s="10"/>
    </row>
    <row r="450" spans="1:7" x14ac:dyDescent="0.25">
      <c r="A450" s="110"/>
      <c r="F450" s="76"/>
      <c r="G450" s="10"/>
    </row>
    <row r="451" spans="1:7" x14ac:dyDescent="0.25">
      <c r="A451" s="110"/>
      <c r="F451" s="76"/>
      <c r="G451" s="10"/>
    </row>
    <row r="452" spans="1:7" x14ac:dyDescent="0.25">
      <c r="A452" s="110"/>
      <c r="F452" s="76"/>
      <c r="G452" s="10"/>
    </row>
    <row r="453" spans="1:7" x14ac:dyDescent="0.25">
      <c r="A453" s="110"/>
      <c r="F453" s="76"/>
      <c r="G453" s="10"/>
    </row>
    <row r="454" spans="1:7" x14ac:dyDescent="0.25">
      <c r="A454" s="110"/>
      <c r="F454" s="76"/>
      <c r="G454" s="10"/>
    </row>
    <row r="455" spans="1:7" x14ac:dyDescent="0.25">
      <c r="A455" s="110"/>
      <c r="F455" s="76"/>
      <c r="G455" s="10"/>
    </row>
    <row r="456" spans="1:7" x14ac:dyDescent="0.25">
      <c r="A456" s="110"/>
      <c r="F456" s="76"/>
      <c r="G456" s="10"/>
    </row>
    <row r="457" spans="1:7" x14ac:dyDescent="0.25">
      <c r="A457" s="110"/>
      <c r="F457" s="76"/>
      <c r="G457" s="10"/>
    </row>
    <row r="458" spans="1:7" x14ac:dyDescent="0.25">
      <c r="A458" s="110"/>
      <c r="F458" s="76"/>
      <c r="G458" s="10"/>
    </row>
    <row r="459" spans="1:7" x14ac:dyDescent="0.25">
      <c r="A459" s="110"/>
      <c r="F459" s="76"/>
      <c r="G459" s="10"/>
    </row>
    <row r="460" spans="1:7" x14ac:dyDescent="0.25">
      <c r="A460" s="110"/>
      <c r="F460" s="76"/>
      <c r="G460" s="10"/>
    </row>
    <row r="461" spans="1:7" x14ac:dyDescent="0.25">
      <c r="A461" s="110"/>
      <c r="F461" s="76"/>
      <c r="G461" s="10"/>
    </row>
    <row r="462" spans="1:7" x14ac:dyDescent="0.25">
      <c r="A462" s="110"/>
      <c r="F462" s="76"/>
      <c r="G462" s="10"/>
    </row>
    <row r="463" spans="1:7" x14ac:dyDescent="0.25">
      <c r="A463" s="110"/>
      <c r="F463" s="76"/>
      <c r="G463" s="10"/>
    </row>
    <row r="464" spans="1:7" x14ac:dyDescent="0.25">
      <c r="A464" s="110"/>
      <c r="F464" s="76"/>
      <c r="G464" s="10"/>
    </row>
    <row r="465" spans="1:7" x14ac:dyDescent="0.25">
      <c r="A465" s="110"/>
      <c r="F465" s="76"/>
      <c r="G465" s="10"/>
    </row>
    <row r="466" spans="1:7" x14ac:dyDescent="0.25">
      <c r="A466" s="110"/>
      <c r="F466" s="76"/>
      <c r="G466" s="10"/>
    </row>
    <row r="467" spans="1:7" x14ac:dyDescent="0.25">
      <c r="A467" s="110"/>
      <c r="F467" s="76"/>
      <c r="G467" s="10"/>
    </row>
    <row r="468" spans="1:7" x14ac:dyDescent="0.25">
      <c r="A468" s="110"/>
      <c r="F468" s="76"/>
      <c r="G468" s="10"/>
    </row>
    <row r="469" spans="1:7" x14ac:dyDescent="0.25">
      <c r="A469" s="110"/>
      <c r="F469" s="76"/>
      <c r="G469" s="10"/>
    </row>
    <row r="470" spans="1:7" x14ac:dyDescent="0.25">
      <c r="A470" s="110"/>
      <c r="F470" s="76"/>
      <c r="G470" s="10"/>
    </row>
    <row r="471" spans="1:7" x14ac:dyDescent="0.25">
      <c r="A471" s="110"/>
      <c r="F471" s="76"/>
      <c r="G471" s="10"/>
    </row>
    <row r="472" spans="1:7" x14ac:dyDescent="0.25">
      <c r="A472" s="110"/>
      <c r="F472" s="76"/>
      <c r="G472" s="10"/>
    </row>
    <row r="473" spans="1:7" x14ac:dyDescent="0.25">
      <c r="A473" s="110"/>
      <c r="F473" s="76"/>
      <c r="G473" s="10"/>
    </row>
    <row r="474" spans="1:7" x14ac:dyDescent="0.25">
      <c r="A474" s="110"/>
      <c r="F474" s="76"/>
      <c r="G474" s="10"/>
    </row>
    <row r="475" spans="1:7" x14ac:dyDescent="0.25">
      <c r="A475" s="110"/>
      <c r="F475" s="76"/>
      <c r="G475" s="10"/>
    </row>
    <row r="476" spans="1:7" x14ac:dyDescent="0.25">
      <c r="A476" s="110"/>
      <c r="F476" s="76"/>
      <c r="G476" s="10"/>
    </row>
    <row r="477" spans="1:7" x14ac:dyDescent="0.25">
      <c r="A477" s="110"/>
      <c r="F477" s="76"/>
      <c r="G477" s="10"/>
    </row>
    <row r="478" spans="1:7" x14ac:dyDescent="0.25">
      <c r="A478" s="110"/>
      <c r="F478" s="76"/>
      <c r="G478" s="10"/>
    </row>
    <row r="479" spans="1:7" x14ac:dyDescent="0.25">
      <c r="A479" s="110"/>
      <c r="F479" s="76"/>
      <c r="G479" s="10"/>
    </row>
    <row r="480" spans="1:7" x14ac:dyDescent="0.25">
      <c r="A480" s="110"/>
      <c r="F480" s="76"/>
      <c r="G480" s="10"/>
    </row>
    <row r="481" spans="1:7" x14ac:dyDescent="0.25">
      <c r="A481" s="110"/>
      <c r="F481" s="76"/>
      <c r="G481" s="10"/>
    </row>
    <row r="482" spans="1:7" x14ac:dyDescent="0.25">
      <c r="A482" s="110"/>
      <c r="F482" s="76"/>
      <c r="G482" s="10"/>
    </row>
    <row r="483" spans="1:7" x14ac:dyDescent="0.25">
      <c r="A483" s="110"/>
      <c r="F483" s="76"/>
      <c r="G483" s="10"/>
    </row>
    <row r="484" spans="1:7" x14ac:dyDescent="0.25">
      <c r="A484" s="110"/>
      <c r="F484" s="76"/>
      <c r="G484" s="10"/>
    </row>
    <row r="485" spans="1:7" x14ac:dyDescent="0.25">
      <c r="A485" s="110"/>
      <c r="F485" s="76"/>
      <c r="G485" s="10"/>
    </row>
    <row r="486" spans="1:7" x14ac:dyDescent="0.25">
      <c r="A486" s="110"/>
      <c r="F486" s="76"/>
      <c r="G486" s="10"/>
    </row>
    <row r="487" spans="1:7" x14ac:dyDescent="0.25">
      <c r="A487" s="110"/>
      <c r="F487" s="76"/>
      <c r="G487" s="10"/>
    </row>
    <row r="488" spans="1:7" x14ac:dyDescent="0.25">
      <c r="A488" s="110"/>
      <c r="F488" s="76"/>
      <c r="G488" s="10"/>
    </row>
    <row r="489" spans="1:7" x14ac:dyDescent="0.25">
      <c r="A489" s="110"/>
      <c r="F489" s="76"/>
      <c r="G489" s="10"/>
    </row>
    <row r="490" spans="1:7" x14ac:dyDescent="0.25">
      <c r="A490" s="110"/>
      <c r="F490" s="76"/>
      <c r="G490" s="10"/>
    </row>
    <row r="491" spans="1:7" x14ac:dyDescent="0.25">
      <c r="A491" s="110"/>
      <c r="F491" s="76"/>
      <c r="G491" s="10"/>
    </row>
    <row r="492" spans="1:7" x14ac:dyDescent="0.25">
      <c r="A492" s="110"/>
      <c r="F492" s="76"/>
      <c r="G492" s="10"/>
    </row>
    <row r="493" spans="1:7" x14ac:dyDescent="0.25">
      <c r="A493" s="110"/>
      <c r="F493" s="76"/>
      <c r="G493" s="10"/>
    </row>
    <row r="494" spans="1:7" x14ac:dyDescent="0.25">
      <c r="A494" s="110"/>
      <c r="F494" s="76"/>
      <c r="G494" s="10"/>
    </row>
    <row r="495" spans="1:7" x14ac:dyDescent="0.25">
      <c r="A495" s="110"/>
      <c r="F495" s="76"/>
      <c r="G495" s="10"/>
    </row>
    <row r="496" spans="1:7" x14ac:dyDescent="0.25">
      <c r="A496" s="110"/>
      <c r="F496" s="76"/>
      <c r="G496" s="10"/>
    </row>
    <row r="497" spans="1:7" x14ac:dyDescent="0.25">
      <c r="A497" s="110"/>
      <c r="F497" s="76"/>
      <c r="G497" s="10"/>
    </row>
    <row r="498" spans="1:7" x14ac:dyDescent="0.25">
      <c r="A498" s="110"/>
      <c r="F498" s="76"/>
      <c r="G498" s="10"/>
    </row>
    <row r="499" spans="1:7" x14ac:dyDescent="0.25">
      <c r="A499" s="110"/>
      <c r="F499" s="76"/>
      <c r="G499" s="10"/>
    </row>
    <row r="500" spans="1:7" x14ac:dyDescent="0.25">
      <c r="A500" s="110"/>
      <c r="F500" s="76"/>
      <c r="G500" s="10"/>
    </row>
    <row r="501" spans="1:7" x14ac:dyDescent="0.25">
      <c r="A501" s="110"/>
      <c r="F501" s="76"/>
      <c r="G501" s="10"/>
    </row>
    <row r="502" spans="1:7" x14ac:dyDescent="0.25">
      <c r="A502" s="110"/>
      <c r="F502" s="76"/>
      <c r="G502" s="10"/>
    </row>
    <row r="503" spans="1:7" x14ac:dyDescent="0.25">
      <c r="A503" s="110"/>
      <c r="F503" s="76"/>
      <c r="G503" s="10"/>
    </row>
    <row r="504" spans="1:7" x14ac:dyDescent="0.25">
      <c r="A504" s="110"/>
      <c r="F504" s="76"/>
      <c r="G504" s="10"/>
    </row>
    <row r="505" spans="1:7" x14ac:dyDescent="0.25">
      <c r="A505" s="110"/>
      <c r="F505" s="76"/>
      <c r="G505" s="10"/>
    </row>
    <row r="506" spans="1:7" x14ac:dyDescent="0.25">
      <c r="A506" s="110"/>
      <c r="F506" s="76"/>
      <c r="G506" s="10"/>
    </row>
    <row r="507" spans="1:7" x14ac:dyDescent="0.25">
      <c r="A507" s="110"/>
      <c r="F507" s="76"/>
      <c r="G507" s="10"/>
    </row>
    <row r="508" spans="1:7" x14ac:dyDescent="0.25">
      <c r="A508" s="110"/>
      <c r="F508" s="76"/>
      <c r="G508" s="10"/>
    </row>
    <row r="509" spans="1:7" x14ac:dyDescent="0.25">
      <c r="A509" s="110"/>
      <c r="F509" s="76"/>
      <c r="G509" s="10"/>
    </row>
    <row r="510" spans="1:7" x14ac:dyDescent="0.25">
      <c r="A510" s="110"/>
      <c r="F510" s="76"/>
      <c r="G510" s="10"/>
    </row>
    <row r="511" spans="1:7" x14ac:dyDescent="0.25">
      <c r="A511" s="110"/>
      <c r="F511" s="76"/>
      <c r="G511" s="10"/>
    </row>
    <row r="512" spans="1:7" x14ac:dyDescent="0.25">
      <c r="A512" s="110"/>
      <c r="F512" s="76"/>
      <c r="G512" s="10"/>
    </row>
    <row r="513" spans="1:7" x14ac:dyDescent="0.25">
      <c r="A513" s="110"/>
      <c r="F513" s="76"/>
      <c r="G513" s="10"/>
    </row>
    <row r="514" spans="1:7" x14ac:dyDescent="0.25">
      <c r="A514" s="110"/>
      <c r="F514" s="76"/>
      <c r="G514" s="10"/>
    </row>
    <row r="515" spans="1:7" x14ac:dyDescent="0.25">
      <c r="A515" s="110"/>
      <c r="F515" s="76"/>
      <c r="G515" s="10"/>
    </row>
    <row r="516" spans="1:7" x14ac:dyDescent="0.25">
      <c r="A516" s="110"/>
      <c r="F516" s="76"/>
      <c r="G516" s="10"/>
    </row>
    <row r="517" spans="1:7" x14ac:dyDescent="0.25">
      <c r="A517" s="110"/>
      <c r="F517" s="76"/>
      <c r="G517" s="10"/>
    </row>
    <row r="518" spans="1:7" x14ac:dyDescent="0.25">
      <c r="A518" s="110"/>
      <c r="F518" s="76"/>
      <c r="G518" s="10"/>
    </row>
    <row r="519" spans="1:7" x14ac:dyDescent="0.25">
      <c r="A519" s="110"/>
      <c r="F519" s="76"/>
      <c r="G519" s="10"/>
    </row>
    <row r="520" spans="1:7" x14ac:dyDescent="0.25">
      <c r="A520" s="110"/>
      <c r="F520" s="76"/>
      <c r="G520" s="10"/>
    </row>
    <row r="521" spans="1:7" x14ac:dyDescent="0.25">
      <c r="A521" s="110"/>
      <c r="F521" s="76"/>
      <c r="G521" s="10"/>
    </row>
    <row r="522" spans="1:7" x14ac:dyDescent="0.25">
      <c r="A522" s="110"/>
      <c r="F522" s="76"/>
      <c r="G522" s="10"/>
    </row>
    <row r="523" spans="1:7" x14ac:dyDescent="0.25">
      <c r="A523" s="110"/>
      <c r="F523" s="76"/>
      <c r="G523" s="10"/>
    </row>
    <row r="524" spans="1:7" x14ac:dyDescent="0.25">
      <c r="A524" s="110"/>
      <c r="F524" s="76"/>
      <c r="G524" s="10"/>
    </row>
    <row r="525" spans="1:7" x14ac:dyDescent="0.25">
      <c r="A525" s="110"/>
      <c r="F525" s="76"/>
      <c r="G525" s="10"/>
    </row>
    <row r="526" spans="1:7" x14ac:dyDescent="0.25">
      <c r="A526" s="110"/>
      <c r="F526" s="76"/>
      <c r="G526" s="10"/>
    </row>
    <row r="527" spans="1:7" x14ac:dyDescent="0.25">
      <c r="A527" s="110"/>
      <c r="F527" s="76"/>
      <c r="G527" s="10"/>
    </row>
    <row r="528" spans="1:7" x14ac:dyDescent="0.25">
      <c r="A528" s="110"/>
      <c r="F528" s="76"/>
      <c r="G528" s="10"/>
    </row>
    <row r="529" spans="1:7" x14ac:dyDescent="0.25">
      <c r="A529" s="110"/>
      <c r="F529" s="76"/>
      <c r="G529" s="10"/>
    </row>
    <row r="530" spans="1:7" x14ac:dyDescent="0.25">
      <c r="A530" s="110"/>
      <c r="F530" s="76"/>
      <c r="G530" s="10"/>
    </row>
    <row r="531" spans="1:7" x14ac:dyDescent="0.25">
      <c r="A531" s="110"/>
      <c r="F531" s="76"/>
      <c r="G531" s="10"/>
    </row>
    <row r="532" spans="1:7" x14ac:dyDescent="0.25">
      <c r="A532" s="110"/>
      <c r="F532" s="76"/>
      <c r="G532" s="10"/>
    </row>
    <row r="533" spans="1:7" x14ac:dyDescent="0.25">
      <c r="A533" s="110"/>
      <c r="F533" s="76"/>
      <c r="G533" s="10"/>
    </row>
    <row r="534" spans="1:7" x14ac:dyDescent="0.25">
      <c r="A534" s="110"/>
      <c r="F534" s="76"/>
      <c r="G534" s="10"/>
    </row>
    <row r="535" spans="1:7" x14ac:dyDescent="0.25">
      <c r="A535" s="110"/>
      <c r="F535" s="76"/>
      <c r="G535" s="10"/>
    </row>
    <row r="536" spans="1:7" x14ac:dyDescent="0.25">
      <c r="A536" s="110"/>
      <c r="F536" s="76"/>
      <c r="G536" s="10"/>
    </row>
    <row r="537" spans="1:7" x14ac:dyDescent="0.25">
      <c r="A537" s="110"/>
      <c r="F537" s="76"/>
      <c r="G537" s="10"/>
    </row>
    <row r="538" spans="1:7" x14ac:dyDescent="0.25">
      <c r="A538" s="110"/>
      <c r="F538" s="76"/>
      <c r="G538" s="10"/>
    </row>
    <row r="539" spans="1:7" x14ac:dyDescent="0.25">
      <c r="A539" s="110"/>
      <c r="F539" s="76"/>
      <c r="G539" s="10"/>
    </row>
    <row r="540" spans="1:7" x14ac:dyDescent="0.25">
      <c r="A540" s="110"/>
      <c r="F540" s="76"/>
      <c r="G540" s="10"/>
    </row>
    <row r="541" spans="1:7" x14ac:dyDescent="0.25">
      <c r="A541" s="110"/>
      <c r="F541" s="76"/>
      <c r="G541" s="10"/>
    </row>
    <row r="542" spans="1:7" x14ac:dyDescent="0.25">
      <c r="A542" s="110"/>
      <c r="F542" s="76"/>
      <c r="G542" s="10"/>
    </row>
    <row r="543" spans="1:7" x14ac:dyDescent="0.25">
      <c r="A543" s="110"/>
      <c r="F543" s="76"/>
      <c r="G543" s="10"/>
    </row>
    <row r="544" spans="1:7" x14ac:dyDescent="0.25">
      <c r="A544" s="110"/>
      <c r="F544" s="76"/>
      <c r="G544" s="10"/>
    </row>
    <row r="545" spans="1:7" x14ac:dyDescent="0.25">
      <c r="A545" s="110"/>
      <c r="F545" s="76"/>
      <c r="G545" s="10"/>
    </row>
    <row r="546" spans="1:7" x14ac:dyDescent="0.25">
      <c r="A546" s="110"/>
      <c r="F546" s="76"/>
      <c r="G546" s="10"/>
    </row>
    <row r="547" spans="1:7" x14ac:dyDescent="0.25">
      <c r="A547" s="110"/>
      <c r="F547" s="76"/>
      <c r="G547" s="10"/>
    </row>
    <row r="548" spans="1:7" x14ac:dyDescent="0.25">
      <c r="A548" s="110"/>
      <c r="F548" s="76"/>
      <c r="G548" s="10"/>
    </row>
    <row r="549" spans="1:7" x14ac:dyDescent="0.25">
      <c r="A549" s="110"/>
      <c r="F549" s="76"/>
      <c r="G549" s="10"/>
    </row>
    <row r="550" spans="1:7" x14ac:dyDescent="0.25">
      <c r="A550" s="110"/>
      <c r="F550" s="76"/>
      <c r="G550" s="10"/>
    </row>
    <row r="551" spans="1:7" x14ac:dyDescent="0.25">
      <c r="A551" s="110"/>
      <c r="F551" s="76"/>
      <c r="G551" s="10"/>
    </row>
    <row r="552" spans="1:7" x14ac:dyDescent="0.25">
      <c r="A552" s="110"/>
      <c r="F552" s="76"/>
      <c r="G552" s="10"/>
    </row>
    <row r="553" spans="1:7" x14ac:dyDescent="0.25">
      <c r="A553" s="110"/>
      <c r="F553" s="76"/>
      <c r="G553" s="10"/>
    </row>
    <row r="554" spans="1:7" x14ac:dyDescent="0.25">
      <c r="A554" s="110"/>
      <c r="F554" s="76"/>
      <c r="G554" s="10"/>
    </row>
    <row r="555" spans="1:7" x14ac:dyDescent="0.25">
      <c r="A555" s="110"/>
      <c r="F555" s="76"/>
      <c r="G555" s="10"/>
    </row>
    <row r="556" spans="1:7" x14ac:dyDescent="0.25">
      <c r="A556" s="110"/>
      <c r="F556" s="76"/>
      <c r="G556" s="10"/>
    </row>
    <row r="557" spans="1:7" x14ac:dyDescent="0.25">
      <c r="A557" s="110"/>
      <c r="F557" s="76"/>
      <c r="G557" s="10"/>
    </row>
    <row r="558" spans="1:7" x14ac:dyDescent="0.25">
      <c r="A558" s="110"/>
      <c r="F558" s="76"/>
      <c r="G558" s="10"/>
    </row>
    <row r="559" spans="1:7" x14ac:dyDescent="0.25">
      <c r="A559" s="110"/>
      <c r="F559" s="76"/>
      <c r="G559" s="10"/>
    </row>
    <row r="560" spans="1:7" x14ac:dyDescent="0.25">
      <c r="A560" s="110"/>
      <c r="F560" s="76"/>
      <c r="G560" s="10"/>
    </row>
    <row r="561" spans="1:7" x14ac:dyDescent="0.25">
      <c r="A561" s="110"/>
      <c r="F561" s="76"/>
      <c r="G561" s="10"/>
    </row>
    <row r="562" spans="1:7" x14ac:dyDescent="0.25">
      <c r="A562" s="110"/>
      <c r="F562" s="76"/>
      <c r="G562" s="10"/>
    </row>
    <row r="563" spans="1:7" x14ac:dyDescent="0.25">
      <c r="A563" s="110"/>
      <c r="F563" s="76"/>
      <c r="G563" s="10"/>
    </row>
    <row r="564" spans="1:7" x14ac:dyDescent="0.25">
      <c r="A564" s="110"/>
      <c r="F564" s="76"/>
      <c r="G564" s="10"/>
    </row>
    <row r="565" spans="1:7" x14ac:dyDescent="0.25">
      <c r="A565" s="110"/>
      <c r="F565" s="76"/>
      <c r="G565" s="10"/>
    </row>
    <row r="566" spans="1:7" x14ac:dyDescent="0.25">
      <c r="A566" s="110"/>
      <c r="F566" s="76"/>
      <c r="G566" s="10"/>
    </row>
    <row r="567" spans="1:7" x14ac:dyDescent="0.25">
      <c r="A567" s="110"/>
      <c r="F567" s="76"/>
      <c r="G567" s="10"/>
    </row>
    <row r="568" spans="1:7" x14ac:dyDescent="0.25">
      <c r="A568" s="110"/>
      <c r="F568" s="76"/>
      <c r="G568" s="10"/>
    </row>
    <row r="569" spans="1:7" x14ac:dyDescent="0.25">
      <c r="A569" s="110"/>
      <c r="F569" s="76"/>
      <c r="G569" s="10"/>
    </row>
    <row r="570" spans="1:7" x14ac:dyDescent="0.25">
      <c r="A570" s="110"/>
      <c r="F570" s="76"/>
      <c r="G570" s="10"/>
    </row>
    <row r="571" spans="1:7" x14ac:dyDescent="0.25">
      <c r="A571" s="110"/>
      <c r="F571" s="76"/>
      <c r="G571" s="10"/>
    </row>
    <row r="572" spans="1:7" x14ac:dyDescent="0.25">
      <c r="A572" s="110"/>
      <c r="F572" s="76"/>
      <c r="G572" s="10"/>
    </row>
    <row r="573" spans="1:7" x14ac:dyDescent="0.25">
      <c r="A573" s="110"/>
      <c r="F573" s="76"/>
      <c r="G573" s="10"/>
    </row>
    <row r="574" spans="1:7" x14ac:dyDescent="0.25">
      <c r="A574" s="110"/>
      <c r="F574" s="76"/>
      <c r="G574" s="10"/>
    </row>
    <row r="575" spans="1:7" x14ac:dyDescent="0.25">
      <c r="A575" s="110"/>
      <c r="F575" s="76"/>
      <c r="G575" s="10"/>
    </row>
    <row r="576" spans="1:7" x14ac:dyDescent="0.25">
      <c r="A576" s="110"/>
      <c r="F576" s="76"/>
      <c r="G576" s="10"/>
    </row>
    <row r="577" spans="1:7" x14ac:dyDescent="0.25">
      <c r="A577" s="110"/>
      <c r="F577" s="76"/>
      <c r="G577" s="10"/>
    </row>
    <row r="578" spans="1:7" x14ac:dyDescent="0.25">
      <c r="A578" s="110"/>
      <c r="F578" s="76"/>
      <c r="G578" s="10"/>
    </row>
    <row r="579" spans="1:7" x14ac:dyDescent="0.25">
      <c r="A579" s="110"/>
      <c r="F579" s="76"/>
      <c r="G579" s="10"/>
    </row>
    <row r="580" spans="1:7" x14ac:dyDescent="0.25">
      <c r="A580" s="110"/>
      <c r="F580" s="76"/>
      <c r="G580" s="10"/>
    </row>
    <row r="581" spans="1:7" x14ac:dyDescent="0.25">
      <c r="A581" s="110"/>
      <c r="F581" s="76"/>
      <c r="G581" s="10"/>
    </row>
    <row r="582" spans="1:7" x14ac:dyDescent="0.25">
      <c r="A582" s="110"/>
      <c r="F582" s="76"/>
      <c r="G582" s="10"/>
    </row>
    <row r="583" spans="1:7" x14ac:dyDescent="0.25">
      <c r="A583" s="110"/>
      <c r="F583" s="76"/>
      <c r="G583" s="10"/>
    </row>
    <row r="584" spans="1:7" x14ac:dyDescent="0.25">
      <c r="A584" s="110"/>
      <c r="F584" s="76"/>
      <c r="G584" s="10"/>
    </row>
    <row r="585" spans="1:7" x14ac:dyDescent="0.25">
      <c r="A585" s="110"/>
      <c r="F585" s="76"/>
      <c r="G585" s="10"/>
    </row>
    <row r="586" spans="1:7" x14ac:dyDescent="0.25">
      <c r="A586" s="110"/>
      <c r="F586" s="76"/>
      <c r="G586" s="10"/>
    </row>
    <row r="587" spans="1:7" x14ac:dyDescent="0.25">
      <c r="A587" s="110"/>
      <c r="F587" s="76"/>
      <c r="G587" s="10"/>
    </row>
    <row r="588" spans="1:7" x14ac:dyDescent="0.25">
      <c r="A588" s="110"/>
      <c r="F588" s="76"/>
      <c r="G588" s="10"/>
    </row>
    <row r="589" spans="1:7" x14ac:dyDescent="0.25">
      <c r="A589" s="110"/>
      <c r="F589" s="76"/>
      <c r="G589" s="10"/>
    </row>
    <row r="590" spans="1:7" x14ac:dyDescent="0.25">
      <c r="A590" s="110"/>
      <c r="F590" s="76"/>
      <c r="G590" s="10"/>
    </row>
    <row r="591" spans="1:7" x14ac:dyDescent="0.25">
      <c r="A591" s="110"/>
      <c r="F591" s="76"/>
      <c r="G591" s="10"/>
    </row>
    <row r="592" spans="1:7" x14ac:dyDescent="0.25">
      <c r="A592" s="110"/>
      <c r="F592" s="76"/>
      <c r="G592" s="10"/>
    </row>
    <row r="593" spans="1:7" x14ac:dyDescent="0.25">
      <c r="A593" s="110"/>
      <c r="F593" s="76"/>
      <c r="G593" s="10"/>
    </row>
    <row r="594" spans="1:7" x14ac:dyDescent="0.25">
      <c r="A594" s="110"/>
      <c r="F594" s="76"/>
      <c r="G594" s="10"/>
    </row>
    <row r="595" spans="1:7" x14ac:dyDescent="0.25">
      <c r="A595" s="110"/>
      <c r="F595" s="76"/>
      <c r="G595" s="10"/>
    </row>
    <row r="596" spans="1:7" x14ac:dyDescent="0.25">
      <c r="A596" s="110"/>
      <c r="F596" s="76"/>
      <c r="G596" s="10"/>
    </row>
    <row r="597" spans="1:7" x14ac:dyDescent="0.25">
      <c r="A597" s="110"/>
      <c r="F597" s="76"/>
      <c r="G597" s="10"/>
    </row>
    <row r="598" spans="1:7" x14ac:dyDescent="0.25">
      <c r="A598" s="110"/>
      <c r="F598" s="76"/>
      <c r="G598" s="10"/>
    </row>
    <row r="599" spans="1:7" x14ac:dyDescent="0.25">
      <c r="A599" s="110"/>
      <c r="F599" s="76"/>
      <c r="G599" s="10"/>
    </row>
    <row r="600" spans="1:7" x14ac:dyDescent="0.25">
      <c r="A600" s="110"/>
      <c r="F600" s="76"/>
      <c r="G600" s="10"/>
    </row>
    <row r="601" spans="1:7" x14ac:dyDescent="0.25">
      <c r="A601" s="110"/>
      <c r="F601" s="76"/>
      <c r="G601" s="10"/>
    </row>
    <row r="602" spans="1:7" x14ac:dyDescent="0.25">
      <c r="A602" s="110"/>
      <c r="F602" s="76"/>
      <c r="G602" s="10"/>
    </row>
    <row r="603" spans="1:7" x14ac:dyDescent="0.25">
      <c r="A603" s="110"/>
      <c r="F603" s="76"/>
      <c r="G603" s="10"/>
    </row>
    <row r="604" spans="1:7" x14ac:dyDescent="0.25">
      <c r="A604" s="110"/>
      <c r="F604" s="76"/>
      <c r="G604" s="10"/>
    </row>
  </sheetData>
  <mergeCells count="23">
    <mergeCell ref="C394:D394"/>
    <mergeCell ref="C395:D395"/>
    <mergeCell ref="C396:D396"/>
    <mergeCell ref="C397:D397"/>
    <mergeCell ref="C398:D398"/>
    <mergeCell ref="C389:D389"/>
    <mergeCell ref="C390:D390"/>
    <mergeCell ref="C391:D391"/>
    <mergeCell ref="C392:D392"/>
    <mergeCell ref="C393:D393"/>
    <mergeCell ref="A388:B388"/>
    <mergeCell ref="A1:F2"/>
    <mergeCell ref="B381:E381"/>
    <mergeCell ref="A157:F157"/>
    <mergeCell ref="B341:C341"/>
    <mergeCell ref="A6:F6"/>
    <mergeCell ref="A22:F22"/>
    <mergeCell ref="A83:F83"/>
    <mergeCell ref="A133:F133"/>
    <mergeCell ref="A278:F278"/>
    <mergeCell ref="A343:F343"/>
    <mergeCell ref="C388:D388"/>
    <mergeCell ref="B5:F5"/>
  </mergeCells>
  <conditionalFormatting sqref="F167 D167:D182 D200:D218 D159 F175 F177 F169 F171 F173 F179:F182 F201:F204 F206 F208:F212 F214:F217 D162:D164 F162:F164 D189:D193">
    <cfRule type="cellIs" dxfId="25" priority="2" stopIfTrue="1" operator="equal">
      <formula>0</formula>
    </cfRule>
  </conditionalFormatting>
  <conditionalFormatting sqref="D262:D263 D253 D233:D236 D231 D196:D197 D241:D250 F241:F245 F252:F255 F277 F159 F267 D227:D229 F229 F223:F226 D223:D225 F231 F233 F235 F237 F247 F249 F257 F259 F261:F262">
    <cfRule type="cellIs" dxfId="24" priority="29" stopIfTrue="1" operator="equal">
      <formula>0</formula>
    </cfRule>
  </conditionalFormatting>
  <conditionalFormatting sqref="F196 F198 F200">
    <cfRule type="cellIs" dxfId="23" priority="30" stopIfTrue="1" operator="equal">
      <formula>0</formula>
    </cfRule>
  </conditionalFormatting>
  <conditionalFormatting sqref="E198 E196">
    <cfRule type="cellIs" dxfId="22" priority="31" stopIfTrue="1" operator="between">
      <formula>0</formula>
      <formula>0</formula>
    </cfRule>
  </conditionalFormatting>
  <conditionalFormatting sqref="F259">
    <cfRule type="cellIs" dxfId="21" priority="28" stopIfTrue="1" operator="equal">
      <formula>0</formula>
    </cfRule>
  </conditionalFormatting>
  <conditionalFormatting sqref="F259">
    <cfRule type="cellIs" dxfId="20" priority="27" stopIfTrue="1" operator="equal">
      <formula>0</formula>
    </cfRule>
  </conditionalFormatting>
  <conditionalFormatting sqref="D204:D205 F204">
    <cfRule type="cellIs" dxfId="19" priority="26" stopIfTrue="1" operator="equal">
      <formula>0</formula>
    </cfRule>
  </conditionalFormatting>
  <conditionalFormatting sqref="F239">
    <cfRule type="cellIs" dxfId="18" priority="25" stopIfTrue="1" operator="equal">
      <formula>0</formula>
    </cfRule>
  </conditionalFormatting>
  <conditionalFormatting sqref="F264">
    <cfRule type="cellIs" dxfId="17" priority="23" stopIfTrue="1" operator="equal">
      <formula>0</formula>
    </cfRule>
  </conditionalFormatting>
  <conditionalFormatting sqref="F263 D273">
    <cfRule type="cellIs" dxfId="16" priority="24" stopIfTrue="1" operator="equal">
      <formula>0</formula>
    </cfRule>
  </conditionalFormatting>
  <conditionalFormatting sqref="D274:D275 F274:F275">
    <cfRule type="cellIs" dxfId="15" priority="22" stopIfTrue="1" operator="equal">
      <formula>0</formula>
    </cfRule>
  </conditionalFormatting>
  <conditionalFormatting sqref="F276">
    <cfRule type="cellIs" dxfId="14" priority="21" stopIfTrue="1" operator="equal">
      <formula>0</formula>
    </cfRule>
  </conditionalFormatting>
  <conditionalFormatting sqref="D165:D166 F165">
    <cfRule type="cellIs" dxfId="13" priority="19" stopIfTrue="1" operator="equal">
      <formula>0</formula>
    </cfRule>
  </conditionalFormatting>
  <conditionalFormatting sqref="D183:D188 F183:F187">
    <cfRule type="cellIs" dxfId="12" priority="17" stopIfTrue="1" operator="equal">
      <formula>0</formula>
    </cfRule>
  </conditionalFormatting>
  <conditionalFormatting sqref="D194:D195">
    <cfRule type="cellIs" dxfId="11" priority="12" stopIfTrue="1" operator="equal">
      <formula>0</formula>
    </cfRule>
  </conditionalFormatting>
  <conditionalFormatting sqref="F189:F192">
    <cfRule type="cellIs" dxfId="10" priority="16" stopIfTrue="1" operator="equal">
      <formula>0</formula>
    </cfRule>
  </conditionalFormatting>
  <conditionalFormatting sqref="F194">
    <cfRule type="cellIs" dxfId="9" priority="13" stopIfTrue="1" operator="equal">
      <formula>0</formula>
    </cfRule>
  </conditionalFormatting>
  <conditionalFormatting sqref="E194">
    <cfRule type="cellIs" dxfId="8" priority="14" stopIfTrue="1" operator="between">
      <formula>0</formula>
      <formula>0</formula>
    </cfRule>
  </conditionalFormatting>
  <conditionalFormatting sqref="D219:D220 F219">
    <cfRule type="cellIs" dxfId="7" priority="11" stopIfTrue="1" operator="equal">
      <formula>0</formula>
    </cfRule>
  </conditionalFormatting>
  <conditionalFormatting sqref="F269">
    <cfRule type="cellIs" dxfId="6" priority="10" stopIfTrue="1" operator="equal">
      <formula>0</formula>
    </cfRule>
  </conditionalFormatting>
  <conditionalFormatting sqref="F271">
    <cfRule type="cellIs" dxfId="5" priority="8" stopIfTrue="1" operator="equal">
      <formula>0</formula>
    </cfRule>
  </conditionalFormatting>
  <conditionalFormatting sqref="D160 F160">
    <cfRule type="cellIs" dxfId="4" priority="6" stopIfTrue="1" operator="equal">
      <formula>0</formula>
    </cfRule>
  </conditionalFormatting>
  <conditionalFormatting sqref="D161">
    <cfRule type="cellIs" dxfId="3" priority="5" stopIfTrue="1" operator="equal">
      <formula>0</formula>
    </cfRule>
  </conditionalFormatting>
  <conditionalFormatting sqref="D221:D222 F221">
    <cfRule type="cellIs" dxfId="2" priority="4" stopIfTrue="1" operator="equal">
      <formula>0</formula>
    </cfRule>
  </conditionalFormatting>
  <conditionalFormatting sqref="F265">
    <cfRule type="cellIs" dxfId="1" priority="3" stopIfTrue="1" operator="equal">
      <formula>0</formula>
    </cfRule>
  </conditionalFormatting>
  <conditionalFormatting sqref="F341">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9" scale="64" orientation="portrait" r:id="rId1"/>
  <rowBreaks count="7" manualBreakCount="7">
    <brk id="42" min="1" max="5" man="1"/>
    <brk id="98" min="1" max="5" man="1"/>
    <brk id="155" min="1" max="5" man="1"/>
    <brk id="214" min="1" max="5" man="1"/>
    <brk id="263" min="1" max="5" man="1"/>
    <brk id="363" min="1" max="5" man="1"/>
    <brk id="386" min="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1"/>
  <sheetViews>
    <sheetView workbookViewId="0">
      <selection sqref="A1:F2"/>
    </sheetView>
  </sheetViews>
  <sheetFormatPr defaultRowHeight="15" x14ac:dyDescent="0.25"/>
  <cols>
    <col min="2" max="2" width="32.42578125" style="195" bestFit="1" customWidth="1"/>
    <col min="4" max="4" width="12" customWidth="1"/>
    <col min="5" max="5" width="10" customWidth="1"/>
    <col min="6" max="6" width="15.85546875" customWidth="1"/>
  </cols>
  <sheetData>
    <row r="1" spans="1:6" x14ac:dyDescent="0.25">
      <c r="A1" s="673" t="s">
        <v>714</v>
      </c>
      <c r="B1" s="674"/>
      <c r="C1" s="674"/>
      <c r="D1" s="674"/>
      <c r="E1" s="674"/>
      <c r="F1" s="675"/>
    </row>
    <row r="2" spans="1:6" ht="25.5" customHeight="1" thickBot="1" x14ac:dyDescent="0.3">
      <c r="A2" s="676"/>
      <c r="B2" s="677"/>
      <c r="C2" s="677"/>
      <c r="D2" s="677"/>
      <c r="E2" s="677"/>
      <c r="F2" s="678"/>
    </row>
    <row r="3" spans="1:6" x14ac:dyDescent="0.25">
      <c r="A3" s="101"/>
      <c r="B3" s="6"/>
      <c r="C3" s="185"/>
      <c r="D3" s="186"/>
      <c r="E3" s="187"/>
      <c r="F3" s="188"/>
    </row>
    <row r="4" spans="1:6" ht="31.5" x14ac:dyDescent="0.25">
      <c r="A4" s="221" t="s">
        <v>636</v>
      </c>
      <c r="B4" s="222" t="s">
        <v>637</v>
      </c>
      <c r="C4" s="223" t="s">
        <v>638</v>
      </c>
      <c r="D4" s="224" t="s">
        <v>639</v>
      </c>
      <c r="E4" s="225" t="s">
        <v>640</v>
      </c>
      <c r="F4" s="226" t="s">
        <v>641</v>
      </c>
    </row>
    <row r="5" spans="1:6" ht="15.75" x14ac:dyDescent="0.25">
      <c r="A5" s="227"/>
      <c r="B5" s="192"/>
      <c r="C5" s="228"/>
      <c r="D5" s="229"/>
      <c r="E5" s="230"/>
      <c r="F5" s="231"/>
    </row>
    <row r="6" spans="1:6" ht="15.75" x14ac:dyDescent="0.25">
      <c r="A6" s="679" t="s">
        <v>642</v>
      </c>
      <c r="B6" s="680"/>
      <c r="C6" s="680"/>
      <c r="D6" s="680"/>
      <c r="E6" s="680"/>
      <c r="F6" s="680"/>
    </row>
    <row r="7" spans="1:6" ht="15.75" x14ac:dyDescent="0.25">
      <c r="A7" s="232"/>
      <c r="B7" s="233"/>
      <c r="C7" s="234"/>
      <c r="D7" s="235"/>
      <c r="E7" s="236"/>
      <c r="F7" s="237"/>
    </row>
    <row r="8" spans="1:6" ht="173.25" x14ac:dyDescent="0.25">
      <c r="A8" s="189" t="s">
        <v>178</v>
      </c>
      <c r="B8" s="238" t="s">
        <v>643</v>
      </c>
      <c r="C8" s="609" t="s">
        <v>8</v>
      </c>
      <c r="D8" s="610">
        <v>2</v>
      </c>
      <c r="E8" s="611"/>
      <c r="F8" s="246">
        <f>D8*E8</f>
        <v>0</v>
      </c>
    </row>
    <row r="9" spans="1:6" ht="15.75" x14ac:dyDescent="0.25">
      <c r="A9" s="232"/>
      <c r="B9" s="241"/>
      <c r="C9" s="234"/>
      <c r="D9" s="242"/>
      <c r="E9" s="243"/>
      <c r="F9" s="237"/>
    </row>
    <row r="10" spans="1:6" ht="157.5" x14ac:dyDescent="0.25">
      <c r="A10" s="232" t="s">
        <v>200</v>
      </c>
      <c r="B10" s="244" t="s">
        <v>719</v>
      </c>
      <c r="C10" s="234" t="s">
        <v>8</v>
      </c>
      <c r="D10" s="245">
        <v>1</v>
      </c>
      <c r="E10" s="235"/>
      <c r="F10" s="246">
        <f>D10*E10</f>
        <v>0</v>
      </c>
    </row>
    <row r="11" spans="1:6" ht="15.75" x14ac:dyDescent="0.25">
      <c r="A11" s="232"/>
      <c r="B11" s="244"/>
      <c r="C11" s="234"/>
      <c r="D11" s="245"/>
      <c r="E11" s="235"/>
      <c r="F11" s="240"/>
    </row>
    <row r="12" spans="1:6" ht="15.75" x14ac:dyDescent="0.25">
      <c r="A12" s="232"/>
      <c r="B12" s="247"/>
      <c r="C12" s="234"/>
      <c r="D12" s="245"/>
      <c r="E12" s="236"/>
      <c r="F12" s="237"/>
    </row>
    <row r="13" spans="1:6" ht="63" x14ac:dyDescent="0.25">
      <c r="A13" s="232" t="s">
        <v>135</v>
      </c>
      <c r="B13" s="238" t="s">
        <v>644</v>
      </c>
      <c r="C13" s="234" t="s">
        <v>8</v>
      </c>
      <c r="D13" s="245">
        <v>1</v>
      </c>
      <c r="E13" s="235"/>
      <c r="F13" s="246">
        <f>D13*E13</f>
        <v>0</v>
      </c>
    </row>
    <row r="14" spans="1:6" ht="15.75" x14ac:dyDescent="0.25">
      <c r="A14" s="232"/>
      <c r="B14" s="247"/>
      <c r="C14" s="228"/>
      <c r="D14" s="242"/>
      <c r="E14" s="236"/>
      <c r="F14" s="237"/>
    </row>
    <row r="15" spans="1:6" ht="15.75" x14ac:dyDescent="0.25">
      <c r="A15" s="248"/>
      <c r="B15" s="249" t="s">
        <v>703</v>
      </c>
      <c r="C15" s="250"/>
      <c r="D15" s="251"/>
      <c r="E15" s="252"/>
      <c r="F15" s="285">
        <f>SUM(F8:F13)</f>
        <v>0</v>
      </c>
    </row>
    <row r="16" spans="1:6" ht="15.75" x14ac:dyDescent="0.25">
      <c r="A16" s="232"/>
      <c r="B16" s="253"/>
      <c r="C16" s="254"/>
      <c r="D16" s="242"/>
      <c r="E16" s="230"/>
      <c r="F16" s="255"/>
    </row>
    <row r="17" spans="1:6" ht="15.75" x14ac:dyDescent="0.25">
      <c r="A17" s="681" t="s">
        <v>645</v>
      </c>
      <c r="B17" s="653"/>
      <c r="C17" s="653"/>
      <c r="D17" s="653"/>
      <c r="E17" s="653"/>
      <c r="F17" s="653"/>
    </row>
    <row r="18" spans="1:6" ht="15.75" x14ac:dyDescent="0.25">
      <c r="A18" s="227"/>
      <c r="B18" s="193"/>
      <c r="C18" s="228"/>
      <c r="D18" s="242"/>
      <c r="E18" s="230"/>
      <c r="F18" s="231"/>
    </row>
    <row r="19" spans="1:6" ht="378" x14ac:dyDescent="0.25">
      <c r="A19" s="232" t="s">
        <v>179</v>
      </c>
      <c r="B19" s="286" t="s">
        <v>646</v>
      </c>
      <c r="C19" s="256"/>
      <c r="D19" s="242"/>
      <c r="E19" s="257"/>
      <c r="F19" s="258"/>
    </row>
    <row r="20" spans="1:6" ht="31.5" x14ac:dyDescent="0.25">
      <c r="A20" s="232"/>
      <c r="B20" s="259" t="s">
        <v>647</v>
      </c>
      <c r="C20" s="256" t="s">
        <v>701</v>
      </c>
      <c r="D20" s="235">
        <v>1125</v>
      </c>
      <c r="E20" s="260"/>
      <c r="F20" s="246">
        <f>D20*E20</f>
        <v>0</v>
      </c>
    </row>
    <row r="21" spans="1:6" ht="15.75" x14ac:dyDescent="0.25">
      <c r="A21" s="232"/>
      <c r="B21" s="259"/>
      <c r="C21" s="256"/>
      <c r="D21" s="256"/>
      <c r="E21" s="230"/>
      <c r="F21" s="237"/>
    </row>
    <row r="22" spans="1:6" ht="409.5" x14ac:dyDescent="0.25">
      <c r="A22" s="232" t="s">
        <v>239</v>
      </c>
      <c r="B22" s="241" t="s">
        <v>648</v>
      </c>
      <c r="C22" s="261"/>
      <c r="D22" s="262"/>
      <c r="E22" s="263"/>
      <c r="F22" s="264"/>
    </row>
    <row r="23" spans="1:6" ht="63" customHeight="1" x14ac:dyDescent="0.25">
      <c r="A23" s="232"/>
      <c r="B23" s="265" t="s">
        <v>649</v>
      </c>
      <c r="C23" s="261"/>
      <c r="D23" s="682"/>
      <c r="E23" s="682"/>
      <c r="F23" s="682"/>
    </row>
    <row r="24" spans="1:6" ht="47.25" x14ac:dyDescent="0.25">
      <c r="A24" s="232"/>
      <c r="B24" s="266" t="s">
        <v>650</v>
      </c>
      <c r="C24" s="261"/>
      <c r="D24" s="256"/>
      <c r="E24" s="267"/>
      <c r="F24" s="268"/>
    </row>
    <row r="25" spans="1:6" ht="15.75" x14ac:dyDescent="0.25">
      <c r="A25" s="232"/>
      <c r="B25" s="269" t="s">
        <v>651</v>
      </c>
      <c r="C25" s="261"/>
      <c r="D25" s="256"/>
      <c r="E25" s="267"/>
      <c r="F25" s="268"/>
    </row>
    <row r="26" spans="1:6" ht="31.5" x14ac:dyDescent="0.25">
      <c r="A26" s="232"/>
      <c r="B26" s="269" t="s">
        <v>652</v>
      </c>
      <c r="C26" s="261"/>
      <c r="D26" s="256"/>
      <c r="E26" s="267"/>
      <c r="F26" s="268"/>
    </row>
    <row r="27" spans="1:6" ht="31.5" x14ac:dyDescent="0.25">
      <c r="A27" s="232"/>
      <c r="B27" s="269" t="s">
        <v>653</v>
      </c>
      <c r="C27" s="261"/>
      <c r="D27" s="256"/>
      <c r="E27" s="267"/>
      <c r="F27" s="268"/>
    </row>
    <row r="28" spans="1:6" ht="15.75" x14ac:dyDescent="0.25">
      <c r="A28" s="232"/>
      <c r="B28" s="270" t="s">
        <v>654</v>
      </c>
      <c r="C28" s="261"/>
      <c r="D28" s="271"/>
      <c r="E28" s="267"/>
      <c r="F28" s="268"/>
    </row>
    <row r="29" spans="1:6" ht="47.25" x14ac:dyDescent="0.25">
      <c r="A29" s="232"/>
      <c r="B29" s="269" t="s">
        <v>655</v>
      </c>
      <c r="C29" s="261"/>
      <c r="D29" s="256"/>
      <c r="E29" s="267"/>
      <c r="F29" s="268"/>
    </row>
    <row r="30" spans="1:6" ht="15.75" x14ac:dyDescent="0.25">
      <c r="A30" s="232"/>
      <c r="B30" s="270" t="s">
        <v>656</v>
      </c>
      <c r="C30" s="261"/>
      <c r="D30" s="256"/>
      <c r="E30" s="267"/>
      <c r="F30" s="268"/>
    </row>
    <row r="31" spans="1:6" ht="15.75" x14ac:dyDescent="0.25">
      <c r="A31" s="232"/>
      <c r="B31" s="270" t="s">
        <v>657</v>
      </c>
      <c r="C31" s="261"/>
      <c r="D31" s="256"/>
      <c r="E31" s="267"/>
      <c r="F31" s="268"/>
    </row>
    <row r="32" spans="1:6" ht="15.75" x14ac:dyDescent="0.25">
      <c r="A32" s="232"/>
      <c r="B32" s="270" t="s">
        <v>658</v>
      </c>
      <c r="C32" s="261"/>
      <c r="D32" s="256"/>
      <c r="E32" s="267"/>
      <c r="F32" s="268"/>
    </row>
    <row r="33" spans="1:6" ht="31.5" x14ac:dyDescent="0.25">
      <c r="A33" s="232"/>
      <c r="B33" s="272" t="s">
        <v>702</v>
      </c>
      <c r="C33" s="261"/>
      <c r="D33" s="256"/>
      <c r="E33" s="267"/>
      <c r="F33" s="268"/>
    </row>
    <row r="34" spans="1:6" ht="15.75" x14ac:dyDescent="0.25">
      <c r="A34" s="232"/>
      <c r="B34" s="270" t="s">
        <v>659</v>
      </c>
      <c r="C34" s="261"/>
      <c r="D34" s="256"/>
      <c r="E34" s="267"/>
      <c r="F34" s="268"/>
    </row>
    <row r="35" spans="1:6" ht="15.75" x14ac:dyDescent="0.25">
      <c r="A35" s="232"/>
      <c r="B35" s="270" t="s">
        <v>660</v>
      </c>
      <c r="C35" s="261"/>
      <c r="D35" s="256"/>
      <c r="E35" s="267"/>
      <c r="F35" s="268"/>
    </row>
    <row r="36" spans="1:6" ht="15.75" x14ac:dyDescent="0.25">
      <c r="A36" s="232"/>
      <c r="B36" s="273" t="s">
        <v>661</v>
      </c>
      <c r="C36" s="256"/>
      <c r="D36" s="256"/>
      <c r="E36" s="267"/>
      <c r="F36" s="268"/>
    </row>
    <row r="37" spans="1:6" ht="15.75" x14ac:dyDescent="0.25">
      <c r="A37" s="232"/>
      <c r="B37" s="274" t="s">
        <v>662</v>
      </c>
      <c r="C37" s="256"/>
      <c r="D37" s="256"/>
      <c r="E37" s="267"/>
      <c r="F37" s="268"/>
    </row>
    <row r="38" spans="1:6" ht="15.75" x14ac:dyDescent="0.25">
      <c r="A38" s="232"/>
      <c r="B38" s="274" t="s">
        <v>663</v>
      </c>
      <c r="C38" s="256"/>
      <c r="D38" s="256"/>
      <c r="E38" s="267"/>
      <c r="F38" s="268"/>
    </row>
    <row r="39" spans="1:6" ht="15.75" x14ac:dyDescent="0.25">
      <c r="A39" s="232"/>
      <c r="B39" s="270" t="s">
        <v>664</v>
      </c>
      <c r="C39" s="256"/>
      <c r="D39" s="256"/>
      <c r="E39" s="267"/>
      <c r="F39" s="268"/>
    </row>
    <row r="40" spans="1:6" ht="15.75" x14ac:dyDescent="0.25">
      <c r="A40" s="232"/>
      <c r="B40" s="270" t="s">
        <v>665</v>
      </c>
      <c r="C40" s="256"/>
      <c r="D40" s="256"/>
      <c r="E40" s="267"/>
      <c r="F40" s="268"/>
    </row>
    <row r="41" spans="1:6" ht="31.5" x14ac:dyDescent="0.25">
      <c r="A41" s="232"/>
      <c r="B41" s="272" t="s">
        <v>666</v>
      </c>
      <c r="C41" s="256"/>
      <c r="D41" s="256"/>
      <c r="E41" s="267"/>
      <c r="F41" s="268"/>
    </row>
    <row r="42" spans="1:6" ht="94.5" x14ac:dyDescent="0.25">
      <c r="A42" s="232"/>
      <c r="B42" s="272" t="s">
        <v>667</v>
      </c>
      <c r="C42" s="261"/>
      <c r="D42" s="256"/>
      <c r="E42" s="267"/>
      <c r="F42" s="268"/>
    </row>
    <row r="43" spans="1:6" ht="15.75" x14ac:dyDescent="0.25">
      <c r="A43" s="232"/>
      <c r="B43" s="270" t="s">
        <v>668</v>
      </c>
      <c r="C43" s="261"/>
      <c r="D43" s="275"/>
      <c r="E43" s="275"/>
      <c r="F43" s="276"/>
    </row>
    <row r="44" spans="1:6" ht="15.75" x14ac:dyDescent="0.25">
      <c r="A44" s="232"/>
      <c r="B44" s="270" t="s">
        <v>669</v>
      </c>
      <c r="C44" s="261"/>
      <c r="D44" s="256"/>
      <c r="E44" s="267"/>
      <c r="F44" s="268"/>
    </row>
    <row r="45" spans="1:6" ht="15.75" x14ac:dyDescent="0.25">
      <c r="A45" s="232"/>
      <c r="B45" s="270" t="s">
        <v>670</v>
      </c>
      <c r="C45" s="261"/>
      <c r="D45" s="256"/>
      <c r="E45" s="267"/>
      <c r="F45" s="268"/>
    </row>
    <row r="46" spans="1:6" ht="31.5" x14ac:dyDescent="0.25">
      <c r="A46" s="232"/>
      <c r="B46" s="272" t="s">
        <v>671</v>
      </c>
      <c r="C46" s="261"/>
      <c r="D46" s="256"/>
      <c r="E46" s="267"/>
      <c r="F46" s="268"/>
    </row>
    <row r="47" spans="1:6" ht="31.5" x14ac:dyDescent="0.25">
      <c r="A47" s="189"/>
      <c r="B47" s="259" t="s">
        <v>672</v>
      </c>
      <c r="C47" s="256" t="s">
        <v>701</v>
      </c>
      <c r="D47" s="235">
        <v>1125</v>
      </c>
      <c r="E47" s="260"/>
      <c r="F47" s="246">
        <f>D47*E47</f>
        <v>0</v>
      </c>
    </row>
    <row r="48" spans="1:6" ht="189" x14ac:dyDescent="0.25">
      <c r="A48" s="232" t="s">
        <v>240</v>
      </c>
      <c r="B48" s="259" t="s">
        <v>673</v>
      </c>
      <c r="C48" s="256" t="s">
        <v>191</v>
      </c>
      <c r="D48" s="235">
        <v>200</v>
      </c>
      <c r="E48" s="260"/>
      <c r="F48" s="246">
        <f>D48*E48</f>
        <v>0</v>
      </c>
    </row>
    <row r="49" spans="1:6" ht="15.75" x14ac:dyDescent="0.25">
      <c r="A49" s="232"/>
      <c r="B49" s="259"/>
      <c r="C49" s="256"/>
      <c r="D49" s="256"/>
      <c r="E49" s="230"/>
      <c r="F49" s="237"/>
    </row>
    <row r="50" spans="1:6" ht="354" customHeight="1" x14ac:dyDescent="0.25">
      <c r="A50" s="189" t="s">
        <v>674</v>
      </c>
      <c r="B50" s="241" t="s">
        <v>675</v>
      </c>
      <c r="C50" s="256" t="s">
        <v>102</v>
      </c>
      <c r="D50" s="235">
        <v>16875</v>
      </c>
      <c r="E50" s="260"/>
      <c r="F50" s="246">
        <f>D50*E50</f>
        <v>0</v>
      </c>
    </row>
    <row r="51" spans="1:6" ht="15.75" x14ac:dyDescent="0.25">
      <c r="A51" s="189"/>
      <c r="B51" s="259"/>
      <c r="C51" s="256"/>
      <c r="D51" s="277"/>
      <c r="E51" s="239"/>
      <c r="F51" s="237"/>
    </row>
    <row r="52" spans="1:6" ht="204.75" x14ac:dyDescent="0.25">
      <c r="A52" s="232" t="s">
        <v>676</v>
      </c>
      <c r="B52" s="259" t="s">
        <v>677</v>
      </c>
      <c r="C52" s="256" t="s">
        <v>102</v>
      </c>
      <c r="D52" s="235">
        <v>5625</v>
      </c>
      <c r="E52" s="260"/>
      <c r="F52" s="246">
        <f>D52*E52</f>
        <v>0</v>
      </c>
    </row>
    <row r="53" spans="1:6" ht="16.5" thickBot="1" x14ac:dyDescent="0.3">
      <c r="A53" s="232"/>
      <c r="B53" s="193"/>
      <c r="C53" s="228"/>
      <c r="D53" s="229"/>
      <c r="E53" s="230"/>
      <c r="F53" s="237"/>
    </row>
    <row r="54" spans="1:6" ht="15.75" x14ac:dyDescent="0.25">
      <c r="A54" s="278"/>
      <c r="B54" s="287" t="s">
        <v>678</v>
      </c>
      <c r="C54" s="279"/>
      <c r="D54" s="279"/>
      <c r="E54" s="279"/>
      <c r="F54" s="280"/>
    </row>
    <row r="55" spans="1:6" ht="15.75" x14ac:dyDescent="0.25">
      <c r="A55" s="281"/>
      <c r="B55" s="683" t="s">
        <v>679</v>
      </c>
      <c r="C55" s="684"/>
      <c r="D55" s="684"/>
      <c r="E55" s="684"/>
      <c r="F55" s="282">
        <f>F15</f>
        <v>0</v>
      </c>
    </row>
    <row r="56" spans="1:6" ht="15.75" x14ac:dyDescent="0.25">
      <c r="A56" s="281"/>
      <c r="B56" s="685" t="s">
        <v>680</v>
      </c>
      <c r="C56" s="684"/>
      <c r="D56" s="684"/>
      <c r="E56" s="684"/>
      <c r="F56" s="282">
        <f>F52+F48+F50+F47+F20</f>
        <v>0</v>
      </c>
    </row>
    <row r="57" spans="1:6" ht="15.75" x14ac:dyDescent="0.25">
      <c r="A57" s="281"/>
      <c r="B57" s="667" t="s">
        <v>704</v>
      </c>
      <c r="C57" s="668"/>
      <c r="D57" s="668"/>
      <c r="E57" s="668"/>
      <c r="F57" s="283">
        <f>F56+F55</f>
        <v>0</v>
      </c>
    </row>
    <row r="58" spans="1:6" ht="15.75" x14ac:dyDescent="0.25">
      <c r="A58" s="281"/>
      <c r="B58" s="669" t="s">
        <v>681</v>
      </c>
      <c r="C58" s="670"/>
      <c r="D58" s="670"/>
      <c r="E58" s="670"/>
      <c r="F58" s="282">
        <f>F57*25%</f>
        <v>0</v>
      </c>
    </row>
    <row r="59" spans="1:6" ht="16.5" thickBot="1" x14ac:dyDescent="0.3">
      <c r="A59" s="281"/>
      <c r="B59" s="671" t="s">
        <v>682</v>
      </c>
      <c r="C59" s="672"/>
      <c r="D59" s="672"/>
      <c r="E59" s="672"/>
      <c r="F59" s="284">
        <f>F57+F58</f>
        <v>0</v>
      </c>
    </row>
    <row r="60" spans="1:6" x14ac:dyDescent="0.25">
      <c r="A60" s="10"/>
      <c r="B60" s="194"/>
      <c r="C60" s="10"/>
      <c r="D60" s="190"/>
      <c r="E60" s="190"/>
      <c r="F60" s="191"/>
    </row>
    <row r="61" spans="1:6" x14ac:dyDescent="0.25">
      <c r="A61" s="10"/>
      <c r="B61" s="194"/>
      <c r="C61" s="10"/>
      <c r="D61" s="190"/>
      <c r="E61" s="190"/>
      <c r="F61" s="191"/>
    </row>
  </sheetData>
  <mergeCells count="9">
    <mergeCell ref="B57:E57"/>
    <mergeCell ref="B58:E58"/>
    <mergeCell ref="B59:E59"/>
    <mergeCell ref="A1:F2"/>
    <mergeCell ref="A6:F6"/>
    <mergeCell ref="A17:F17"/>
    <mergeCell ref="D23:F23"/>
    <mergeCell ref="B55:E55"/>
    <mergeCell ref="B56:E5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
  <sheetViews>
    <sheetView view="pageBreakPreview" zoomScaleNormal="100" zoomScaleSheetLayoutView="100" workbookViewId="0">
      <selection activeCell="F12" sqref="F12"/>
    </sheetView>
  </sheetViews>
  <sheetFormatPr defaultRowHeight="15" x14ac:dyDescent="0.25"/>
  <cols>
    <col min="2" max="2" width="43.5703125" customWidth="1"/>
    <col min="3" max="3" width="17.5703125" style="8" bestFit="1" customWidth="1"/>
    <col min="4" max="4" width="12.28515625" bestFit="1" customWidth="1"/>
    <col min="5" max="5" width="16.140625" customWidth="1"/>
    <col min="6" max="6" width="13.85546875" bestFit="1" customWidth="1"/>
  </cols>
  <sheetData>
    <row r="1" spans="1:6" ht="21.75" customHeight="1" x14ac:dyDescent="0.25">
      <c r="A1" s="510" t="s">
        <v>712</v>
      </c>
      <c r="B1" s="11"/>
    </row>
    <row r="2" spans="1:6" ht="18.75" x14ac:dyDescent="0.3">
      <c r="A2" s="686" t="s">
        <v>595</v>
      </c>
      <c r="B2" s="687"/>
      <c r="C2" s="687"/>
      <c r="D2" s="688"/>
    </row>
    <row r="3" spans="1:6" ht="21" x14ac:dyDescent="0.35">
      <c r="A3" s="691"/>
      <c r="B3" s="617"/>
      <c r="C3" s="617"/>
    </row>
    <row r="4" spans="1:6" ht="15.75" thickBot="1" x14ac:dyDescent="0.3"/>
    <row r="5" spans="1:6" ht="15.75" x14ac:dyDescent="0.25">
      <c r="A5" s="689" t="s">
        <v>198</v>
      </c>
      <c r="B5" s="690"/>
      <c r="C5" s="31" t="s">
        <v>208</v>
      </c>
    </row>
    <row r="6" spans="1:6" ht="15.75" x14ac:dyDescent="0.25">
      <c r="A6" s="32" t="s">
        <v>468</v>
      </c>
      <c r="B6" s="39" t="s">
        <v>601</v>
      </c>
      <c r="C6" s="33">
        <f>'A. INFRASTRUKTURA I OSTALI OBJ.'!C509</f>
        <v>0</v>
      </c>
    </row>
    <row r="7" spans="1:6" ht="15.75" x14ac:dyDescent="0.25">
      <c r="A7" s="32" t="s">
        <v>242</v>
      </c>
      <c r="B7" s="39" t="s">
        <v>435</v>
      </c>
      <c r="C7" s="33">
        <f>'B. NACIONALNI CENTAR PLJOČKANJA'!C396</f>
        <v>0</v>
      </c>
    </row>
    <row r="8" spans="1:6" ht="15.75" x14ac:dyDescent="0.25">
      <c r="A8" s="32" t="s">
        <v>469</v>
      </c>
      <c r="B8" s="39" t="s">
        <v>561</v>
      </c>
      <c r="C8" s="33">
        <f>'C. UMJETNI TRAVNJAK'!F57</f>
        <v>0</v>
      </c>
    </row>
    <row r="9" spans="1:6" ht="21.75" customHeight="1" x14ac:dyDescent="0.25">
      <c r="A9" s="696" t="s">
        <v>160</v>
      </c>
      <c r="B9" s="693"/>
      <c r="C9" s="34">
        <f>C6+C7+C8</f>
        <v>0</v>
      </c>
      <c r="E9" s="8"/>
      <c r="F9" s="8"/>
    </row>
    <row r="10" spans="1:6" ht="21.75" customHeight="1" x14ac:dyDescent="0.25">
      <c r="A10" s="692" t="s">
        <v>199</v>
      </c>
      <c r="B10" s="693"/>
      <c r="C10" s="33">
        <f>C9*25%</f>
        <v>0</v>
      </c>
      <c r="E10" s="8"/>
    </row>
    <row r="11" spans="1:6" ht="21.75" customHeight="1" thickBot="1" x14ac:dyDescent="0.3">
      <c r="A11" s="694" t="s">
        <v>721</v>
      </c>
      <c r="B11" s="695"/>
      <c r="C11" s="40">
        <f>C9+C10</f>
        <v>0</v>
      </c>
    </row>
    <row r="13" spans="1:6" x14ac:dyDescent="0.25">
      <c r="E13" s="8"/>
    </row>
  </sheetData>
  <mergeCells count="6">
    <mergeCell ref="A2:D2"/>
    <mergeCell ref="A5:B5"/>
    <mergeCell ref="A3:C3"/>
    <mergeCell ref="A10:B10"/>
    <mergeCell ref="A11:B11"/>
    <mergeCell ref="A9:B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6</vt:i4>
      </vt:variant>
    </vt:vector>
  </HeadingPairs>
  <TitlesOfParts>
    <vt:vector size="12" baseType="lpstr">
      <vt:lpstr>NASLOVNA STRANICA</vt:lpstr>
      <vt:lpstr>Sheet1</vt:lpstr>
      <vt:lpstr>A. INFRASTRUKTURA I OSTALI OBJ.</vt:lpstr>
      <vt:lpstr>B. NACIONALNI CENTAR PLJOČKANJA</vt:lpstr>
      <vt:lpstr>C. UMJETNI TRAVNJAK</vt:lpstr>
      <vt:lpstr>D. REKAPITULACIJA</vt:lpstr>
      <vt:lpstr>'A. INFRASTRUKTURA I OSTALI OBJ.'!Ispis_naslova</vt:lpstr>
      <vt:lpstr>'B. NACIONALNI CENTAR PLJOČKANJA'!Ispis_naslova</vt:lpstr>
      <vt:lpstr>'A. INFRASTRUKTURA I OSTALI OBJ.'!Podrucje_ispisa</vt:lpstr>
      <vt:lpstr>'B. NACIONALNI CENTAR PLJOČKANJA'!Podrucje_ispisa</vt:lpstr>
      <vt:lpstr>'D. REKAPITULACIJA'!Podrucje_ispisa</vt:lpstr>
      <vt:lpstr>'NASLOVNA STRANICA'!Podrucje_ispisa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Procelnik</cp:lastModifiedBy>
  <cp:lastPrinted>2021-07-05T11:17:17Z</cp:lastPrinted>
  <dcterms:created xsi:type="dcterms:W3CDTF">2018-09-12T20:55:09Z</dcterms:created>
  <dcterms:modified xsi:type="dcterms:W3CDTF">2021-07-12T06:47:55Z</dcterms:modified>
</cp:coreProperties>
</file>